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604" activeTab="2"/>
  </bookViews>
  <sheets>
    <sheet name="Opći dio " sheetId="1" r:id="rId1"/>
    <sheet name="FP rashodi 2018." sheetId="2" r:id="rId2"/>
    <sheet name="FP prihodi 200x" sheetId="3" r:id="rId3"/>
    <sheet name="FP prihodi 200x+1 i 201x+2" sheetId="4" r:id="rId4"/>
  </sheets>
  <definedNames>
    <definedName name="_xlnm.Print_Area" localSheetId="1">'FP rashodi 2018.'!$A$1:$M$131</definedName>
  </definedNames>
  <calcPr fullCalcOnLoad="1"/>
</workbook>
</file>

<file path=xl/sharedStrings.xml><?xml version="1.0" encoding="utf-8"?>
<sst xmlns="http://schemas.openxmlformats.org/spreadsheetml/2006/main" count="267" uniqueCount="123">
  <si>
    <t xml:space="preserve">Donacije </t>
  </si>
  <si>
    <t>Ukupno (po izvorima)</t>
  </si>
  <si>
    <t>Izvor</t>
  </si>
  <si>
    <t>Opći prihodi i primici</t>
  </si>
  <si>
    <t>Vlastiti prihodi</t>
  </si>
  <si>
    <t>Prihodi za posebne namjene</t>
  </si>
  <si>
    <t>Pomoći</t>
  </si>
  <si>
    <t>Namjenski primici od zaduživanja</t>
  </si>
  <si>
    <t>Prihodi od nefinancijske imovine i nadoknade šteta s osnova osiguranja</t>
  </si>
  <si>
    <t>Donacije</t>
  </si>
  <si>
    <t>Brojčana oznaka i naziv aktivnosti/tekućeg ili kapitalnog projekta</t>
  </si>
  <si>
    <t>Naziv računa</t>
  </si>
  <si>
    <t xml:space="preserve"> Procjena 2005.</t>
  </si>
  <si>
    <t xml:space="preserve"> Procjena 2006.</t>
  </si>
  <si>
    <t>UKUPNO A/Tpr./Kpr.</t>
  </si>
  <si>
    <t>Financijski plan - Plan rashoda i izdataka</t>
  </si>
  <si>
    <t>Rashodi za zaposlene</t>
  </si>
  <si>
    <t xml:space="preserve">Ostali rashodi za zaposlene </t>
  </si>
  <si>
    <t>Doprinosi na plaće</t>
  </si>
  <si>
    <t>Materijalni rashodi</t>
  </si>
  <si>
    <t>Naknade troškova zaposlenima</t>
  </si>
  <si>
    <t>Naknade za prijevoz, za rad na terenu i odvojeni život</t>
  </si>
  <si>
    <t>Stručno usavršavanje zaposlenika</t>
  </si>
  <si>
    <t>Rashodi za materijal i energiju</t>
  </si>
  <si>
    <t>Uredski materijal i ostali materijalni rashodi</t>
  </si>
  <si>
    <t>Materijal i sirovine</t>
  </si>
  <si>
    <t>Sitni inventar i auto gume</t>
  </si>
  <si>
    <t>Rashodi za usluge</t>
  </si>
  <si>
    <t>Zakupnine i najamnine</t>
  </si>
  <si>
    <t>Intelektualne i osobne usluge</t>
  </si>
  <si>
    <t>Ostale usluge</t>
  </si>
  <si>
    <t>Ostali nespomenuti rashodi poslovanja</t>
  </si>
  <si>
    <t>Financijski rashodi</t>
  </si>
  <si>
    <t>Ostali financijski rashodi</t>
  </si>
  <si>
    <t>Rashodi za nabavu nefinancijske imovine</t>
  </si>
  <si>
    <t>Nematerijalna imovina</t>
  </si>
  <si>
    <t>Postrojenja i oprema</t>
  </si>
  <si>
    <t>Račun rashoda/ izdatka</t>
  </si>
  <si>
    <t>Zdravstvene i veterinarske usluge</t>
  </si>
  <si>
    <t xml:space="preserve">Axxxxx6 </t>
  </si>
  <si>
    <t xml:space="preserve">Axxxxx5 </t>
  </si>
  <si>
    <t xml:space="preserve">Axxxxx4 </t>
  </si>
  <si>
    <t xml:space="preserve">Axxxxx3 </t>
  </si>
  <si>
    <t>Oznaka rač.iz                                      računskog plana</t>
  </si>
  <si>
    <t>Izvor prihoda i primitaka</t>
  </si>
  <si>
    <t xml:space="preserve"> Plan 200x.</t>
  </si>
  <si>
    <t xml:space="preserve"> Procjena 200x+1.</t>
  </si>
  <si>
    <t xml:space="preserve"> Procjena 200x+2.</t>
  </si>
  <si>
    <t>Opći prihodi</t>
  </si>
  <si>
    <t>OPĆI DIO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</si>
  <si>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</si>
  <si>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</si>
  <si>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</si>
  <si>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</si>
  <si>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</si>
  <si>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</si>
  <si>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</si>
  <si>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</si>
  <si>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</si>
  <si>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</si>
  <si>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</si>
  <si>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 xml:space="preserve">UKUPAN DONOS VIŠKA/MANJKA IZ PRETHODNE(IH) GODINA </t>
  </si>
  <si>
    <t>VIŠAK/MANJAK IZ PRETHODNE(IH) GODINE KOJI ĆE SE POKRITI/RASPOREDITI</t>
  </si>
  <si>
    <t xml:space="preserve">PRIHODI/RASHODI TEKUĆA GODINA </t>
  </si>
  <si>
    <t>VIŠKOVI/MANJKOVI</t>
  </si>
  <si>
    <t xml:space="preserve">RAČUN FINANCIRANJA </t>
  </si>
  <si>
    <t xml:space="preserve"> Procjena 2020.</t>
  </si>
  <si>
    <t>Axxxxxx2</t>
  </si>
  <si>
    <t xml:space="preserve">Naknade troškova osobama izvan radnog odnosa </t>
  </si>
  <si>
    <t>2019.</t>
  </si>
  <si>
    <t>2020.</t>
  </si>
  <si>
    <t xml:space="preserve">922 Višak iz prethodnog razdoblja </t>
  </si>
  <si>
    <t>Knjige, umjetnička djela i ostale izložbene vrjednosti</t>
  </si>
  <si>
    <t>Naknada za korištenje osobnog automobila</t>
  </si>
  <si>
    <t>Uredski materijal</t>
  </si>
  <si>
    <t>Energija</t>
  </si>
  <si>
    <t>Materijal i djelovi za tekuće investicijsko održavanje</t>
  </si>
  <si>
    <t>Sitni inventar</t>
  </si>
  <si>
    <t>Službena radna i zaštitna odjeća i obuća</t>
  </si>
  <si>
    <t>Usluge telefona, pošte i prijevoza</t>
  </si>
  <si>
    <t>Usluge promidžbe i informiranja</t>
  </si>
  <si>
    <t>Komunalne usluge</t>
  </si>
  <si>
    <t xml:space="preserve">Zdravstvene i veterinarske usluge </t>
  </si>
  <si>
    <t>Računalne usluge</t>
  </si>
  <si>
    <t>Premije osiguranja</t>
  </si>
  <si>
    <t>Reprezentacija</t>
  </si>
  <si>
    <t>Članarine</t>
  </si>
  <si>
    <t>Usluge tekućeg investicijskog i održavanja</t>
  </si>
  <si>
    <t>Ostale usluge za komunikaciju i prijevoz - prijevoz učenika</t>
  </si>
  <si>
    <t>Uredski namještaj i oprema</t>
  </si>
  <si>
    <t>Ostala oprema za održavanje i zaštitu</t>
  </si>
  <si>
    <t>Glazbena oprema</t>
  </si>
  <si>
    <t>Knjige u knjižnicama</t>
  </si>
  <si>
    <t>Naknade ostalih troškova - STRUČNO OSPOSOBLJAVANJE</t>
  </si>
  <si>
    <t>Plaće za redovan rad</t>
  </si>
  <si>
    <t>Plaće (bruto)</t>
  </si>
  <si>
    <t>Bolovanje, otpremnine, darovi, bonus za uspješan rad…</t>
  </si>
  <si>
    <t>Doprinosi za udravstveno osiguranje</t>
  </si>
  <si>
    <t>Doprinosi za zapošljavanje</t>
  </si>
  <si>
    <t>Materijal i sirovine - LUNCH BOX</t>
  </si>
  <si>
    <t>Maretijal i sirovine - ŠKOLSKA KUHINJA</t>
  </si>
  <si>
    <t>RASHODI POSLOVANJA</t>
  </si>
  <si>
    <t>UKUPNO 3 + 4</t>
  </si>
  <si>
    <t>Prijedlog plana za 2019.</t>
  </si>
  <si>
    <t>Ukupno prihodi i primici za 2019.</t>
  </si>
  <si>
    <t>2021.</t>
  </si>
  <si>
    <t>Ukupno prihodi i primici za 2020. i 2021.</t>
  </si>
  <si>
    <t>OPREMA I KNJIGE</t>
  </si>
  <si>
    <r>
      <t>PRIJEDLOG FINANCIJSKOG PLANA (</t>
    </r>
    <r>
      <rPr>
        <b/>
        <i/>
        <sz val="10"/>
        <color indexed="8"/>
        <rFont val="Arial"/>
        <family val="2"/>
      </rPr>
      <t>proračunski korisnik</t>
    </r>
    <r>
      <rPr>
        <b/>
        <sz val="10"/>
        <color indexed="8"/>
        <rFont val="Arial"/>
        <family val="2"/>
      </rPr>
      <t>)  ZA 2019. I                                                                                                                                                PROJEKCIJA PLANA ZA  2020. I 2021. GODINU</t>
    </r>
  </si>
  <si>
    <t>Projekcija plana za 2020.</t>
  </si>
  <si>
    <t>Projekcija plana za 2021.</t>
  </si>
  <si>
    <t>UKUPNO</t>
  </si>
  <si>
    <t>Ukupno po izvorima za 2019.</t>
  </si>
  <si>
    <t>Financijski plan - Procjena prihoda i primitaka 2019.</t>
  </si>
  <si>
    <t>Rashodi za nabavu dugotrajne imovine</t>
  </si>
  <si>
    <t>Ukupno                   (po izvorima)</t>
  </si>
  <si>
    <t xml:space="preserve"> Procjena 2021.</t>
  </si>
  <si>
    <t>Službena putovanja</t>
  </si>
  <si>
    <t>Slavonski Brod, 17. listopad 2018.g.</t>
  </si>
  <si>
    <t>Ravnatelj:</t>
  </si>
  <si>
    <t>Zlatko Bagarić</t>
  </si>
  <si>
    <r>
      <t>prihoda i primitaka</t>
    </r>
    <r>
      <rPr>
        <b/>
        <vertAlign val="superscript"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               </t>
    </r>
  </si>
  <si>
    <t>Materijal i sirovine - SHEMA ŠKOLSKO VOĆE I MLIJEKO</t>
  </si>
</sst>
</file>

<file path=xl/styles.xml><?xml version="1.0" encoding="utf-8"?>
<styleSheet xmlns="http://schemas.openxmlformats.org/spreadsheetml/2006/main">
  <numFmts count="4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%"/>
    <numFmt numFmtId="185" formatCode="0.0000"/>
    <numFmt numFmtId="186" formatCode="0.0"/>
    <numFmt numFmtId="187" formatCode="0.000"/>
    <numFmt numFmtId="188" formatCode="0.00000"/>
    <numFmt numFmtId="189" formatCode="0.000000"/>
    <numFmt numFmtId="190" formatCode="#,##0\ &quot;SIT&quot;;\-#,##0\ &quot;SIT&quot;"/>
    <numFmt numFmtId="191" formatCode="#,##0\ &quot;SIT&quot;;[Red]\-#,##0\ &quot;SIT&quot;"/>
    <numFmt numFmtId="192" formatCode="#,##0.00\ &quot;SIT&quot;;\-#,##0.00\ &quot;SIT&quot;"/>
    <numFmt numFmtId="193" formatCode="#,##0.00\ &quot;SIT&quot;;[Red]\-#,##0.00\ &quot;SIT&quot;"/>
    <numFmt numFmtId="194" formatCode="_-* #,##0\ &quot;SIT&quot;_-;\-* #,##0\ &quot;SIT&quot;_-;_-* &quot;-&quot;\ &quot;SIT&quot;_-;_-@_-"/>
    <numFmt numFmtId="195" formatCode="_-* #,##0\ _S_I_T_-;\-* #,##0\ _S_I_T_-;_-* &quot;-&quot;\ _S_I_T_-;_-@_-"/>
    <numFmt numFmtId="196" formatCode="_-* #,##0.00\ &quot;SIT&quot;_-;\-* #,##0.00\ &quot;SIT&quot;_-;_-* &quot;-&quot;??\ &quot;SIT&quot;_-;_-@_-"/>
    <numFmt numFmtId="197" formatCode="_-* #,##0.00\ _S_I_T_-;\-* #,##0.00\ _S_I_T_-;_-* &quot;-&quot;??\ _S_I_T_-;_-@_-"/>
    <numFmt numFmtId="198" formatCode="#,##0_ ;[Red]\-#,##0\ "/>
    <numFmt numFmtId="199" formatCode="#,##0.00_ ;[Red]\-#,##0.00\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7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i/>
      <sz val="16"/>
      <name val="Times New Roman"/>
      <family val="1"/>
    </font>
    <font>
      <sz val="12"/>
      <name val="Times New Roman"/>
      <family val="1"/>
    </font>
    <font>
      <b/>
      <sz val="2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2"/>
      <name val="Calibri"/>
      <family val="2"/>
    </font>
    <font>
      <b/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name val="Calibri"/>
      <family val="2"/>
    </font>
    <font>
      <b/>
      <sz val="14"/>
      <name val="Calibri"/>
      <family val="2"/>
    </font>
    <font>
      <b/>
      <sz val="26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1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26"/>
      <color theme="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EE2D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FFFAB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0" fillId="19" borderId="1" applyNumberFormat="0" applyFont="0" applyAlignment="0" applyProtection="0"/>
    <xf numFmtId="0" fontId="51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2" fillId="27" borderId="2" applyNumberFormat="0" applyAlignment="0" applyProtection="0"/>
    <xf numFmtId="0" fontId="53" fillId="27" borderId="3" applyNumberFormat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61" fillId="30" borderId="8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31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8">
    <xf numFmtId="0" fontId="0" fillId="0" borderId="0" xfId="0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center" wrapText="1"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 horizontal="left"/>
    </xf>
    <xf numFmtId="3" fontId="4" fillId="0" borderId="0" xfId="0" applyNumberFormat="1" applyFont="1" applyBorder="1" applyAlignment="1">
      <alignment horizontal="left"/>
    </xf>
    <xf numFmtId="3" fontId="4" fillId="0" borderId="10" xfId="0" applyNumberFormat="1" applyFont="1" applyBorder="1" applyAlignment="1" quotePrefix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3" fontId="4" fillId="0" borderId="0" xfId="0" applyNumberFormat="1" applyFont="1" applyBorder="1" applyAlignment="1" quotePrefix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3" fontId="6" fillId="0" borderId="11" xfId="0" applyNumberFormat="1" applyFont="1" applyBorder="1" applyAlignment="1">
      <alignment horizontal="right"/>
    </xf>
    <xf numFmtId="0" fontId="7" fillId="0" borderId="12" xfId="0" applyFont="1" applyBorder="1" applyAlignment="1">
      <alignment horizontal="left" vertical="center" wrapText="1"/>
    </xf>
    <xf numFmtId="3" fontId="6" fillId="0" borderId="12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3" fontId="5" fillId="0" borderId="12" xfId="0" applyNumberFormat="1" applyFont="1" applyBorder="1" applyAlignment="1">
      <alignment/>
    </xf>
    <xf numFmtId="3" fontId="6" fillId="0" borderId="12" xfId="0" applyNumberFormat="1" applyFont="1" applyBorder="1" applyAlignment="1">
      <alignment horizontal="right" vertical="center"/>
    </xf>
    <xf numFmtId="3" fontId="6" fillId="0" borderId="14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/>
    </xf>
    <xf numFmtId="3" fontId="6" fillId="0" borderId="0" xfId="0" applyNumberFormat="1" applyFont="1" applyBorder="1" applyAlignment="1" quotePrefix="1">
      <alignment horizontal="center" vertical="center"/>
    </xf>
    <xf numFmtId="3" fontId="6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/>
    </xf>
    <xf numFmtId="0" fontId="6" fillId="0" borderId="15" xfId="0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right" vertical="center"/>
    </xf>
    <xf numFmtId="3" fontId="6" fillId="0" borderId="16" xfId="0" applyNumberFormat="1" applyFont="1" applyBorder="1" applyAlignment="1">
      <alignment horizontal="right" vertical="center"/>
    </xf>
    <xf numFmtId="3" fontId="6" fillId="0" borderId="17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3" fontId="5" fillId="0" borderId="12" xfId="0" applyNumberFormat="1" applyFont="1" applyBorder="1" applyAlignment="1">
      <alignment horizontal="right"/>
    </xf>
    <xf numFmtId="3" fontId="5" fillId="0" borderId="17" xfId="0" applyNumberFormat="1" applyFont="1" applyBorder="1" applyAlignment="1">
      <alignment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/>
    </xf>
    <xf numFmtId="3" fontId="5" fillId="0" borderId="19" xfId="0" applyNumberFormat="1" applyFont="1" applyBorder="1" applyAlignment="1">
      <alignment horizontal="right"/>
    </xf>
    <xf numFmtId="3" fontId="5" fillId="0" borderId="19" xfId="0" applyNumberFormat="1" applyFont="1" applyBorder="1" applyAlignment="1">
      <alignment/>
    </xf>
    <xf numFmtId="3" fontId="5" fillId="0" borderId="19" xfId="0" applyNumberFormat="1" applyFont="1" applyBorder="1" applyAlignment="1">
      <alignment horizontal="right" vertical="center"/>
    </xf>
    <xf numFmtId="3" fontId="5" fillId="0" borderId="20" xfId="0" applyNumberFormat="1" applyFont="1" applyBorder="1" applyAlignment="1">
      <alignment/>
    </xf>
    <xf numFmtId="3" fontId="6" fillId="0" borderId="14" xfId="0" applyNumberFormat="1" applyFont="1" applyBorder="1" applyAlignment="1">
      <alignment vertical="center"/>
    </xf>
    <xf numFmtId="3" fontId="6" fillId="0" borderId="21" xfId="0" applyNumberFormat="1" applyFont="1" applyBorder="1" applyAlignment="1" quotePrefix="1">
      <alignment horizontal="center" vertical="center"/>
    </xf>
    <xf numFmtId="3" fontId="5" fillId="0" borderId="12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vertical="center"/>
    </xf>
    <xf numFmtId="0" fontId="6" fillId="0" borderId="21" xfId="0" applyNumberFormat="1" applyFont="1" applyBorder="1" applyAlignment="1" quotePrefix="1">
      <alignment horizontal="center" vertical="center"/>
    </xf>
    <xf numFmtId="0" fontId="6" fillId="0" borderId="0" xfId="0" applyNumberFormat="1" applyFont="1" applyBorder="1" applyAlignment="1" quotePrefix="1">
      <alignment horizontal="center" vertical="center"/>
    </xf>
    <xf numFmtId="3" fontId="6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66" fillId="0" borderId="14" xfId="0" applyFont="1" applyBorder="1" applyAlignment="1">
      <alignment horizontal="center" vertical="center" wrapText="1"/>
    </xf>
    <xf numFmtId="0" fontId="66" fillId="0" borderId="14" xfId="0" applyFont="1" applyBorder="1" applyAlignment="1">
      <alignment horizontal="right" vertical="center"/>
    </xf>
    <xf numFmtId="0" fontId="66" fillId="0" borderId="14" xfId="0" applyFont="1" applyBorder="1" applyAlignment="1">
      <alignment horizontal="right" vertical="center" wrapText="1"/>
    </xf>
    <xf numFmtId="0" fontId="66" fillId="0" borderId="0" xfId="0" applyFont="1" applyBorder="1" applyAlignment="1">
      <alignment vertical="center"/>
    </xf>
    <xf numFmtId="0" fontId="66" fillId="0" borderId="0" xfId="0" applyFont="1" applyBorder="1" applyAlignment="1">
      <alignment vertical="center" wrapText="1"/>
    </xf>
    <xf numFmtId="0" fontId="67" fillId="0" borderId="0" xfId="0" applyFont="1" applyBorder="1" applyAlignment="1">
      <alignment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68" fillId="0" borderId="14" xfId="0" applyFont="1" applyBorder="1" applyAlignment="1">
      <alignment horizontal="right" vertical="center" wrapText="1"/>
    </xf>
    <xf numFmtId="0" fontId="7" fillId="0" borderId="12" xfId="0" applyFont="1" applyFill="1" applyBorder="1" applyAlignment="1">
      <alignment horizontal="left" vertical="center" wrapText="1"/>
    </xf>
    <xf numFmtId="3" fontId="66" fillId="0" borderId="14" xfId="0" applyNumberFormat="1" applyFont="1" applyBorder="1" applyAlignment="1">
      <alignment horizontal="right" vertical="center"/>
    </xf>
    <xf numFmtId="199" fontId="66" fillId="0" borderId="14" xfId="0" applyNumberFormat="1" applyFont="1" applyBorder="1" applyAlignment="1">
      <alignment horizontal="right" vertical="center"/>
    </xf>
    <xf numFmtId="199" fontId="68" fillId="0" borderId="14" xfId="0" applyNumberFormat="1" applyFont="1" applyBorder="1" applyAlignment="1">
      <alignment horizontal="right" vertic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3" fontId="66" fillId="0" borderId="14" xfId="0" applyNumberFormat="1" applyFont="1" applyBorder="1" applyAlignment="1">
      <alignment horizontal="right" vertical="center" wrapText="1"/>
    </xf>
    <xf numFmtId="3" fontId="68" fillId="0" borderId="14" xfId="0" applyNumberFormat="1" applyFont="1" applyBorder="1" applyAlignment="1">
      <alignment horizontal="right" vertical="center"/>
    </xf>
    <xf numFmtId="0" fontId="68" fillId="0" borderId="14" xfId="0" applyFont="1" applyBorder="1" applyAlignment="1">
      <alignment horizontal="right" vertical="center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3" fontId="7" fillId="0" borderId="12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/>
    </xf>
    <xf numFmtId="3" fontId="69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7" fillId="0" borderId="23" xfId="0" applyFont="1" applyFill="1" applyBorder="1" applyAlignment="1">
      <alignment horizontal="center"/>
    </xf>
    <xf numFmtId="3" fontId="7" fillId="0" borderId="24" xfId="0" applyNumberFormat="1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3" fontId="7" fillId="0" borderId="24" xfId="0" applyNumberFormat="1" applyFont="1" applyBorder="1" applyAlignment="1">
      <alignment horizontal="right" vertical="center"/>
    </xf>
    <xf numFmtId="3" fontId="6" fillId="0" borderId="25" xfId="0" applyNumberFormat="1" applyFont="1" applyFill="1" applyBorder="1" applyAlignment="1">
      <alignment horizontal="right" vertical="center"/>
    </xf>
    <xf numFmtId="3" fontId="14" fillId="32" borderId="23" xfId="0" applyNumberFormat="1" applyFont="1" applyFill="1" applyBorder="1" applyAlignment="1">
      <alignment horizontal="center" vertical="center"/>
    </xf>
    <xf numFmtId="3" fontId="14" fillId="32" borderId="12" xfId="0" applyNumberFormat="1" applyFont="1" applyFill="1" applyBorder="1" applyAlignment="1">
      <alignment horizontal="left" vertical="center"/>
    </xf>
    <xf numFmtId="3" fontId="14" fillId="32" borderId="22" xfId="0" applyNumberFormat="1" applyFont="1" applyFill="1" applyBorder="1" applyAlignment="1">
      <alignment horizontal="right" vertical="center"/>
    </xf>
    <xf numFmtId="3" fontId="14" fillId="32" borderId="12" xfId="0" applyNumberFormat="1" applyFont="1" applyFill="1" applyBorder="1" applyAlignment="1">
      <alignment horizontal="right" vertical="center"/>
    </xf>
    <xf numFmtId="3" fontId="14" fillId="32" borderId="12" xfId="0" applyNumberFormat="1" applyFont="1" applyFill="1" applyBorder="1" applyAlignment="1">
      <alignment horizontal="center" vertical="center"/>
    </xf>
    <xf numFmtId="3" fontId="14" fillId="32" borderId="24" xfId="0" applyNumberFormat="1" applyFont="1" applyFill="1" applyBorder="1" applyAlignment="1">
      <alignment horizontal="center" vertical="center"/>
    </xf>
    <xf numFmtId="0" fontId="14" fillId="33" borderId="26" xfId="0" applyFont="1" applyFill="1" applyBorder="1" applyAlignment="1">
      <alignment horizontal="center" vertical="center"/>
    </xf>
    <xf numFmtId="0" fontId="14" fillId="33" borderId="22" xfId="0" applyFont="1" applyFill="1" applyBorder="1" applyAlignment="1">
      <alignment horizontal="left" vertical="center" wrapText="1"/>
    </xf>
    <xf numFmtId="3" fontId="14" fillId="33" borderId="22" xfId="0" applyNumberFormat="1" applyFont="1" applyFill="1" applyBorder="1" applyAlignment="1">
      <alignment horizontal="right" vertical="center"/>
    </xf>
    <xf numFmtId="3" fontId="14" fillId="33" borderId="27" xfId="0" applyNumberFormat="1" applyFont="1" applyFill="1" applyBorder="1" applyAlignment="1">
      <alignment horizontal="right" vertical="center"/>
    </xf>
    <xf numFmtId="3" fontId="14" fillId="33" borderId="25" xfId="0" applyNumberFormat="1" applyFont="1" applyFill="1" applyBorder="1" applyAlignment="1">
      <alignment horizontal="right" vertical="center"/>
    </xf>
    <xf numFmtId="3" fontId="14" fillId="0" borderId="28" xfId="0" applyNumberFormat="1" applyFont="1" applyBorder="1" applyAlignment="1">
      <alignment horizontal="right"/>
    </xf>
    <xf numFmtId="3" fontId="14" fillId="0" borderId="11" xfId="0" applyNumberFormat="1" applyFont="1" applyBorder="1" applyAlignment="1">
      <alignment horizontal="right"/>
    </xf>
    <xf numFmtId="3" fontId="13" fillId="0" borderId="0" xfId="0" applyNumberFormat="1" applyFont="1" applyAlignment="1">
      <alignment/>
    </xf>
    <xf numFmtId="0" fontId="14" fillId="33" borderId="23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left" vertical="center" wrapText="1"/>
    </xf>
    <xf numFmtId="3" fontId="14" fillId="33" borderId="12" xfId="0" applyNumberFormat="1" applyFont="1" applyFill="1" applyBorder="1" applyAlignment="1">
      <alignment horizontal="right" vertical="center"/>
    </xf>
    <xf numFmtId="3" fontId="14" fillId="33" borderId="24" xfId="0" applyNumberFormat="1" applyFont="1" applyFill="1" applyBorder="1" applyAlignment="1">
      <alignment horizontal="right" vertical="center"/>
    </xf>
    <xf numFmtId="0" fontId="14" fillId="33" borderId="23" xfId="0" applyNumberFormat="1" applyFont="1" applyFill="1" applyBorder="1" applyAlignment="1">
      <alignment horizontal="center"/>
    </xf>
    <xf numFmtId="0" fontId="14" fillId="33" borderId="12" xfId="0" applyNumberFormat="1" applyFont="1" applyFill="1" applyBorder="1" applyAlignment="1">
      <alignment horizontal="left" vertical="center" wrapText="1"/>
    </xf>
    <xf numFmtId="3" fontId="15" fillId="0" borderId="0" xfId="0" applyNumberFormat="1" applyFont="1" applyAlignment="1">
      <alignment/>
    </xf>
    <xf numFmtId="3" fontId="70" fillId="0" borderId="0" xfId="0" applyNumberFormat="1" applyFont="1" applyAlignment="1">
      <alignment/>
    </xf>
    <xf numFmtId="3" fontId="16" fillId="11" borderId="29" xfId="0" applyNumberFormat="1" applyFont="1" applyFill="1" applyBorder="1" applyAlignment="1">
      <alignment horizontal="right" vertical="center"/>
    </xf>
    <xf numFmtId="3" fontId="16" fillId="11" borderId="30" xfId="0" applyNumberFormat="1" applyFont="1" applyFill="1" applyBorder="1" applyAlignment="1">
      <alignment horizontal="right" vertical="center"/>
    </xf>
    <xf numFmtId="3" fontId="16" fillId="34" borderId="31" xfId="0" applyNumberFormat="1" applyFont="1" applyFill="1" applyBorder="1" applyAlignment="1">
      <alignment horizontal="right" vertical="center"/>
    </xf>
    <xf numFmtId="3" fontId="16" fillId="34" borderId="32" xfId="0" applyNumberFormat="1" applyFont="1" applyFill="1" applyBorder="1" applyAlignment="1">
      <alignment horizontal="right" vertical="center"/>
    </xf>
    <xf numFmtId="0" fontId="17" fillId="0" borderId="0" xfId="0" applyFont="1" applyAlignment="1">
      <alignment/>
    </xf>
    <xf numFmtId="0" fontId="46" fillId="0" borderId="0" xfId="0" applyFont="1" applyAlignment="1">
      <alignment/>
    </xf>
    <xf numFmtId="0" fontId="6" fillId="35" borderId="23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left" vertical="center" wrapText="1"/>
    </xf>
    <xf numFmtId="3" fontId="6" fillId="35" borderId="12" xfId="0" applyNumberFormat="1" applyFont="1" applyFill="1" applyBorder="1" applyAlignment="1">
      <alignment horizontal="right" vertical="center"/>
    </xf>
    <xf numFmtId="3" fontId="6" fillId="35" borderId="24" xfId="0" applyNumberFormat="1" applyFont="1" applyFill="1" applyBorder="1" applyAlignment="1">
      <alignment horizontal="right" vertical="center"/>
    </xf>
    <xf numFmtId="3" fontId="4" fillId="0" borderId="0" xfId="0" applyNumberFormat="1" applyFont="1" applyAlignment="1">
      <alignment/>
    </xf>
    <xf numFmtId="0" fontId="6" fillId="35" borderId="23" xfId="0" applyFont="1" applyFill="1" applyBorder="1" applyAlignment="1">
      <alignment horizontal="center" vertical="center"/>
    </xf>
    <xf numFmtId="3" fontId="4" fillId="35" borderId="0" xfId="0" applyNumberFormat="1" applyFont="1" applyFill="1" applyBorder="1" applyAlignment="1">
      <alignment vertical="center"/>
    </xf>
    <xf numFmtId="3" fontId="4" fillId="35" borderId="12" xfId="0" applyNumberFormat="1" applyFont="1" applyFill="1" applyBorder="1" applyAlignment="1">
      <alignment vertical="center"/>
    </xf>
    <xf numFmtId="0" fontId="6" fillId="35" borderId="23" xfId="0" applyNumberFormat="1" applyFont="1" applyFill="1" applyBorder="1" applyAlignment="1">
      <alignment horizontal="center"/>
    </xf>
    <xf numFmtId="0" fontId="6" fillId="35" borderId="12" xfId="0" applyNumberFormat="1" applyFont="1" applyFill="1" applyBorder="1" applyAlignment="1">
      <alignment horizontal="left" vertical="center" wrapText="1"/>
    </xf>
    <xf numFmtId="3" fontId="6" fillId="35" borderId="12" xfId="0" applyNumberFormat="1" applyFont="1" applyFill="1" applyBorder="1" applyAlignment="1">
      <alignment vertical="center"/>
    </xf>
    <xf numFmtId="3" fontId="6" fillId="35" borderId="24" xfId="0" applyNumberFormat="1" applyFont="1" applyFill="1" applyBorder="1" applyAlignment="1">
      <alignment vertical="center"/>
    </xf>
    <xf numFmtId="3" fontId="6" fillId="35" borderId="27" xfId="0" applyNumberFormat="1" applyFont="1" applyFill="1" applyBorder="1" applyAlignment="1">
      <alignment horizontal="right" vertical="center"/>
    </xf>
    <xf numFmtId="3" fontId="6" fillId="35" borderId="22" xfId="0" applyNumberFormat="1" applyFont="1" applyFill="1" applyBorder="1" applyAlignment="1">
      <alignment horizontal="right" vertical="center"/>
    </xf>
    <xf numFmtId="3" fontId="6" fillId="35" borderId="25" xfId="0" applyNumberFormat="1" applyFont="1" applyFill="1" applyBorder="1" applyAlignment="1">
      <alignment horizontal="right" vertical="center"/>
    </xf>
    <xf numFmtId="3" fontId="69" fillId="0" borderId="0" xfId="0" applyNumberFormat="1" applyFont="1" applyAlignment="1">
      <alignment/>
    </xf>
    <xf numFmtId="0" fontId="4" fillId="1" borderId="33" xfId="0" applyFont="1" applyFill="1" applyBorder="1" applyAlignment="1">
      <alignment horizontal="left" wrapText="1"/>
    </xf>
    <xf numFmtId="0" fontId="5" fillId="0" borderId="34" xfId="0" applyNumberFormat="1" applyFont="1" applyBorder="1" applyAlignment="1">
      <alignment horizontal="center" vertical="center"/>
    </xf>
    <xf numFmtId="3" fontId="5" fillId="0" borderId="35" xfId="0" applyNumberFormat="1" applyFont="1" applyBorder="1" applyAlignment="1">
      <alignment horizontal="center" vertical="center"/>
    </xf>
    <xf numFmtId="3" fontId="5" fillId="0" borderId="36" xfId="0" applyNumberFormat="1" applyFont="1" applyBorder="1" applyAlignment="1">
      <alignment horizontal="right" vertical="center"/>
    </xf>
    <xf numFmtId="3" fontId="5" fillId="0" borderId="37" xfId="0" applyNumberFormat="1" applyFont="1" applyBorder="1" applyAlignment="1">
      <alignment horizontal="right" vertical="center"/>
    </xf>
    <xf numFmtId="3" fontId="5" fillId="0" borderId="21" xfId="0" applyNumberFormat="1" applyFont="1" applyBorder="1" applyAlignment="1">
      <alignment horizontal="right" vertical="center"/>
    </xf>
    <xf numFmtId="3" fontId="5" fillId="0" borderId="38" xfId="0" applyNumberFormat="1" applyFont="1" applyBorder="1" applyAlignment="1">
      <alignment horizontal="right" vertical="center"/>
    </xf>
    <xf numFmtId="3" fontId="14" fillId="33" borderId="12" xfId="0" applyNumberFormat="1" applyFont="1" applyFill="1" applyBorder="1" applyAlignment="1">
      <alignment horizontal="right" vertical="center"/>
    </xf>
    <xf numFmtId="3" fontId="7" fillId="0" borderId="12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vertical="center"/>
    </xf>
    <xf numFmtId="3" fontId="5" fillId="0" borderId="12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horizontal="right" vertical="center"/>
    </xf>
    <xf numFmtId="3" fontId="17" fillId="0" borderId="0" xfId="0" applyNumberFormat="1" applyFont="1" applyAlignment="1">
      <alignment/>
    </xf>
    <xf numFmtId="0" fontId="19" fillId="1" borderId="39" xfId="0" applyFont="1" applyFill="1" applyBorder="1" applyAlignment="1">
      <alignment horizontal="center" vertical="center"/>
    </xf>
    <xf numFmtId="0" fontId="19" fillId="1" borderId="40" xfId="0" applyFont="1" applyFill="1" applyBorder="1" applyAlignment="1">
      <alignment horizontal="center" vertical="center" wrapText="1"/>
    </xf>
    <xf numFmtId="0" fontId="13" fillId="33" borderId="41" xfId="0" applyNumberFormat="1" applyFont="1" applyFill="1" applyBorder="1" applyAlignment="1">
      <alignment horizontal="center" vertical="center" wrapText="1"/>
    </xf>
    <xf numFmtId="3" fontId="13" fillId="33" borderId="14" xfId="0" applyNumberFormat="1" applyFont="1" applyFill="1" applyBorder="1" applyAlignment="1">
      <alignment horizontal="center" vertical="center" wrapText="1"/>
    </xf>
    <xf numFmtId="3" fontId="13" fillId="33" borderId="42" xfId="0" applyNumberFormat="1" applyFont="1" applyFill="1" applyBorder="1" applyAlignment="1">
      <alignment horizontal="center" vertical="center" wrapText="1"/>
    </xf>
    <xf numFmtId="0" fontId="21" fillId="0" borderId="41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/>
    </xf>
    <xf numFmtId="3" fontId="21" fillId="0" borderId="14" xfId="0" applyNumberFormat="1" applyFont="1" applyBorder="1" applyAlignment="1">
      <alignment horizontal="right" vertical="center" wrapText="1"/>
    </xf>
    <xf numFmtId="0" fontId="21" fillId="0" borderId="41" xfId="0" applyNumberFormat="1" applyFont="1" applyBorder="1" applyAlignment="1">
      <alignment horizontal="center" vertical="center"/>
    </xf>
    <xf numFmtId="3" fontId="21" fillId="0" borderId="14" xfId="0" applyNumberFormat="1" applyFont="1" applyBorder="1" applyAlignment="1">
      <alignment horizontal="right" vertical="center"/>
    </xf>
    <xf numFmtId="3" fontId="21" fillId="0" borderId="42" xfId="0" applyNumberFormat="1" applyFont="1" applyBorder="1" applyAlignment="1">
      <alignment horizontal="center" vertical="center"/>
    </xf>
    <xf numFmtId="0" fontId="22" fillId="34" borderId="43" xfId="0" applyFont="1" applyFill="1" applyBorder="1" applyAlignment="1">
      <alignment horizontal="left" vertical="center" wrapText="1"/>
    </xf>
    <xf numFmtId="3" fontId="22" fillId="34" borderId="32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9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0" fontId="23" fillId="0" borderId="0" xfId="0" applyFont="1" applyAlignment="1">
      <alignment/>
    </xf>
    <xf numFmtId="3" fontId="22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0" fontId="23" fillId="0" borderId="0" xfId="0" applyFont="1" applyBorder="1" applyAlignment="1">
      <alignment/>
    </xf>
    <xf numFmtId="0" fontId="23" fillId="0" borderId="44" xfId="0" applyFont="1" applyBorder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5" fillId="0" borderId="0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22" fillId="0" borderId="0" xfId="0" applyNumberFormat="1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vertical="center"/>
    </xf>
    <xf numFmtId="0" fontId="66" fillId="0" borderId="45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6" fillId="0" borderId="46" xfId="0" applyFont="1" applyBorder="1" applyAlignment="1">
      <alignment horizontal="center" vertical="center" wrapText="1"/>
    </xf>
    <xf numFmtId="0" fontId="66" fillId="0" borderId="47" xfId="0" applyFont="1" applyBorder="1" applyAlignment="1">
      <alignment horizontal="center" vertical="center" wrapText="1"/>
    </xf>
    <xf numFmtId="0" fontId="66" fillId="0" borderId="48" xfId="0" applyFont="1" applyBorder="1" applyAlignment="1">
      <alignment horizontal="center" vertical="center" wrapText="1"/>
    </xf>
    <xf numFmtId="0" fontId="66" fillId="0" borderId="49" xfId="0" applyFont="1" applyBorder="1" applyAlignment="1">
      <alignment horizontal="center" vertical="center" wrapText="1"/>
    </xf>
    <xf numFmtId="0" fontId="66" fillId="0" borderId="45" xfId="0" applyFont="1" applyBorder="1" applyAlignment="1">
      <alignment horizontal="left" vertical="center" wrapText="1"/>
    </xf>
    <xf numFmtId="0" fontId="66" fillId="0" borderId="10" xfId="0" applyFont="1" applyBorder="1" applyAlignment="1">
      <alignment horizontal="left" vertical="center" wrapText="1"/>
    </xf>
    <xf numFmtId="0" fontId="66" fillId="0" borderId="46" xfId="0" applyFont="1" applyBorder="1" applyAlignment="1">
      <alignment horizontal="left" vertical="center" wrapText="1"/>
    </xf>
    <xf numFmtId="0" fontId="68" fillId="0" borderId="14" xfId="0" applyFont="1" applyBorder="1" applyAlignment="1">
      <alignment vertical="center" wrapText="1"/>
    </xf>
    <xf numFmtId="0" fontId="71" fillId="36" borderId="50" xfId="0" applyNumberFormat="1" applyFont="1" applyFill="1" applyBorder="1" applyAlignment="1">
      <alignment horizontal="center" vertical="center" wrapText="1"/>
    </xf>
    <xf numFmtId="0" fontId="71" fillId="36" borderId="51" xfId="0" applyNumberFormat="1" applyFont="1" applyFill="1" applyBorder="1" applyAlignment="1">
      <alignment horizontal="center" vertical="center" wrapText="1"/>
    </xf>
    <xf numFmtId="0" fontId="71" fillId="36" borderId="52" xfId="0" applyNumberFormat="1" applyFont="1" applyFill="1" applyBorder="1" applyAlignment="1">
      <alignment horizontal="center" vertical="center" wrapText="1"/>
    </xf>
    <xf numFmtId="3" fontId="47" fillId="34" borderId="53" xfId="34" applyNumberFormat="1" applyFont="1" applyFill="1" applyBorder="1" applyAlignment="1">
      <alignment horizontal="center" vertical="center" wrapText="1"/>
    </xf>
    <xf numFmtId="3" fontId="47" fillId="34" borderId="54" xfId="34" applyNumberFormat="1" applyFont="1" applyFill="1" applyBorder="1" applyAlignment="1">
      <alignment horizontal="center" vertical="center" wrapText="1"/>
    </xf>
    <xf numFmtId="3" fontId="4" fillId="0" borderId="29" xfId="0" applyNumberFormat="1" applyFont="1" applyFill="1" applyBorder="1" applyAlignment="1" quotePrefix="1">
      <alignment horizontal="center" vertical="center" wrapText="1"/>
    </xf>
    <xf numFmtId="3" fontId="4" fillId="0" borderId="55" xfId="0" applyNumberFormat="1" applyFont="1" applyFill="1" applyBorder="1" applyAlignment="1" quotePrefix="1">
      <alignment horizontal="center" vertical="center" wrapText="1"/>
    </xf>
    <xf numFmtId="3" fontId="47" fillId="34" borderId="53" xfId="34" applyNumberFormat="1" applyFont="1" applyFill="1" applyBorder="1" applyAlignment="1" quotePrefix="1">
      <alignment horizontal="center" vertical="center" wrapText="1"/>
    </xf>
    <xf numFmtId="3" fontId="47" fillId="34" borderId="54" xfId="34" applyNumberFormat="1" applyFont="1" applyFill="1" applyBorder="1" applyAlignment="1" quotePrefix="1">
      <alignment horizontal="center" vertical="center" wrapText="1"/>
    </xf>
    <xf numFmtId="0" fontId="47" fillId="34" borderId="39" xfId="34" applyNumberFormat="1" applyFont="1" applyFill="1" applyBorder="1" applyAlignment="1" quotePrefix="1">
      <alignment horizontal="center" vertical="center" wrapText="1"/>
    </xf>
    <xf numFmtId="0" fontId="47" fillId="34" borderId="56" xfId="34" applyNumberFormat="1" applyFont="1" applyFill="1" applyBorder="1" applyAlignment="1" quotePrefix="1">
      <alignment horizontal="center" vertical="center" wrapText="1"/>
    </xf>
    <xf numFmtId="0" fontId="47" fillId="34" borderId="53" xfId="34" applyNumberFormat="1" applyFont="1" applyFill="1" applyBorder="1" applyAlignment="1">
      <alignment horizontal="center" vertical="center" wrapText="1"/>
    </xf>
    <xf numFmtId="0" fontId="47" fillId="34" borderId="54" xfId="34" applyNumberFormat="1" applyFont="1" applyFill="1" applyBorder="1" applyAlignment="1">
      <alignment horizontal="center" vertical="center" wrapText="1"/>
    </xf>
    <xf numFmtId="3" fontId="4" fillId="0" borderId="29" xfId="0" applyNumberFormat="1" applyFont="1" applyBorder="1" applyAlignment="1">
      <alignment horizontal="center" vertical="center" wrapText="1"/>
    </xf>
    <xf numFmtId="3" fontId="4" fillId="0" borderId="55" xfId="0" applyNumberFormat="1" applyFont="1" applyBorder="1" applyAlignment="1">
      <alignment horizontal="center" vertical="center" wrapText="1"/>
    </xf>
    <xf numFmtId="3" fontId="47" fillId="34" borderId="57" xfId="34" applyNumberFormat="1" applyFont="1" applyFill="1" applyBorder="1" applyAlignment="1" quotePrefix="1">
      <alignment horizontal="center" vertical="center" wrapText="1"/>
    </xf>
    <xf numFmtId="3" fontId="47" fillId="34" borderId="58" xfId="34" applyNumberFormat="1" applyFont="1" applyFill="1" applyBorder="1" applyAlignment="1" quotePrefix="1">
      <alignment horizontal="center" vertical="center" wrapText="1"/>
    </xf>
    <xf numFmtId="3" fontId="16" fillId="11" borderId="59" xfId="0" applyNumberFormat="1" applyFont="1" applyFill="1" applyBorder="1" applyAlignment="1" quotePrefix="1">
      <alignment horizontal="center" vertical="center"/>
    </xf>
    <xf numFmtId="3" fontId="16" fillId="11" borderId="49" xfId="0" applyNumberFormat="1" applyFont="1" applyFill="1" applyBorder="1" applyAlignment="1" quotePrefix="1">
      <alignment horizontal="center" vertical="center"/>
    </xf>
    <xf numFmtId="3" fontId="4" fillId="0" borderId="0" xfId="0" applyNumberFormat="1" applyFont="1" applyAlignment="1" quotePrefix="1">
      <alignment horizontal="left" wrapText="1"/>
    </xf>
    <xf numFmtId="0" fontId="4" fillId="0" borderId="29" xfId="0" applyNumberFormat="1" applyFont="1" applyBorder="1" applyAlignment="1" quotePrefix="1">
      <alignment horizontal="center" vertical="center" wrapText="1"/>
    </xf>
    <xf numFmtId="0" fontId="4" fillId="0" borderId="55" xfId="0" applyNumberFormat="1" applyFont="1" applyBorder="1" applyAlignment="1" quotePrefix="1">
      <alignment horizontal="center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0" fontId="4" fillId="0" borderId="55" xfId="0" applyNumberFormat="1" applyFont="1" applyBorder="1" applyAlignment="1">
      <alignment horizontal="center" vertical="center" wrapText="1"/>
    </xf>
    <xf numFmtId="3" fontId="4" fillId="0" borderId="29" xfId="0" applyNumberFormat="1" applyFont="1" applyBorder="1" applyAlignment="1" quotePrefix="1">
      <alignment horizontal="center" vertical="center" wrapText="1"/>
    </xf>
    <xf numFmtId="3" fontId="4" fillId="0" borderId="55" xfId="0" applyNumberFormat="1" applyFont="1" applyBorder="1" applyAlignment="1" quotePrefix="1">
      <alignment horizontal="center" vertical="center" wrapText="1"/>
    </xf>
    <xf numFmtId="3" fontId="6" fillId="0" borderId="45" xfId="0" applyNumberFormat="1" applyFont="1" applyBorder="1" applyAlignment="1" quotePrefix="1">
      <alignment horizontal="center" vertical="center"/>
    </xf>
    <xf numFmtId="3" fontId="6" fillId="0" borderId="46" xfId="0" applyNumberFormat="1" applyFont="1" applyBorder="1" applyAlignment="1" quotePrefix="1">
      <alignment horizontal="center" vertical="center"/>
    </xf>
    <xf numFmtId="3" fontId="4" fillId="0" borderId="44" xfId="0" applyNumberFormat="1" applyFont="1" applyBorder="1" applyAlignment="1" quotePrefix="1">
      <alignment horizontal="left" wrapText="1"/>
    </xf>
    <xf numFmtId="3" fontId="4" fillId="0" borderId="37" xfId="0" applyNumberFormat="1" applyFont="1" applyBorder="1" applyAlignment="1">
      <alignment horizontal="center" vertical="center" wrapText="1"/>
    </xf>
    <xf numFmtId="3" fontId="4" fillId="0" borderId="37" xfId="0" applyNumberFormat="1" applyFont="1" applyFill="1" applyBorder="1" applyAlignment="1" quotePrefix="1">
      <alignment horizontal="center" vertical="center" wrapText="1"/>
    </xf>
    <xf numFmtId="3" fontId="6" fillId="0" borderId="14" xfId="0" applyNumberFormat="1" applyFont="1" applyBorder="1" applyAlignment="1" quotePrefix="1">
      <alignment horizontal="center" vertical="center"/>
    </xf>
    <xf numFmtId="0" fontId="4" fillId="0" borderId="37" xfId="0" applyNumberFormat="1" applyFont="1" applyBorder="1" applyAlignment="1" quotePrefix="1">
      <alignment horizontal="center" vertical="center" wrapText="1"/>
    </xf>
    <xf numFmtId="0" fontId="4" fillId="0" borderId="37" xfId="0" applyNumberFormat="1" applyFont="1" applyBorder="1" applyAlignment="1">
      <alignment horizontal="center" vertical="center" wrapText="1"/>
    </xf>
    <xf numFmtId="3" fontId="4" fillId="0" borderId="37" xfId="0" applyNumberFormat="1" applyFont="1" applyBorder="1" applyAlignment="1" quotePrefix="1">
      <alignment horizontal="center" vertical="center" wrapText="1"/>
    </xf>
    <xf numFmtId="0" fontId="6" fillId="0" borderId="14" xfId="0" applyNumberFormat="1" applyFont="1" applyBorder="1" applyAlignment="1" quotePrefix="1">
      <alignment horizontal="center" vertical="center"/>
    </xf>
    <xf numFmtId="0" fontId="4" fillId="0" borderId="14" xfId="0" applyNumberFormat="1" applyFont="1" applyBorder="1" applyAlignment="1" quotePrefix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3" fontId="16" fillId="34" borderId="60" xfId="0" applyNumberFormat="1" applyFont="1" applyFill="1" applyBorder="1" applyAlignment="1" quotePrefix="1">
      <alignment horizontal="center" vertical="center"/>
    </xf>
    <xf numFmtId="3" fontId="16" fillId="34" borderId="61" xfId="0" applyNumberFormat="1" applyFont="1" applyFill="1" applyBorder="1" applyAlignment="1" quotePrefix="1">
      <alignment horizontal="center" vertical="center"/>
    </xf>
    <xf numFmtId="3" fontId="22" fillId="34" borderId="31" xfId="0" applyNumberFormat="1" applyFont="1" applyFill="1" applyBorder="1" applyAlignment="1">
      <alignment horizontal="center" vertical="center"/>
    </xf>
    <xf numFmtId="3" fontId="22" fillId="37" borderId="14" xfId="0" applyNumberFormat="1" applyFont="1" applyFill="1" applyBorder="1" applyAlignment="1">
      <alignment horizontal="right" vertical="center"/>
    </xf>
    <xf numFmtId="0" fontId="4" fillId="34" borderId="14" xfId="0" applyFont="1" applyFill="1" applyBorder="1" applyAlignment="1">
      <alignment horizontal="center" vertical="center" wrapText="1"/>
    </xf>
    <xf numFmtId="3" fontId="22" fillId="37" borderId="30" xfId="0" applyNumberFormat="1" applyFont="1" applyFill="1" applyBorder="1" applyAlignment="1">
      <alignment horizontal="center" vertical="center"/>
    </xf>
    <xf numFmtId="3" fontId="22" fillId="37" borderId="62" xfId="0" applyNumberFormat="1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 wrapText="1"/>
    </xf>
    <xf numFmtId="0" fontId="4" fillId="34" borderId="38" xfId="0" applyFont="1" applyFill="1" applyBorder="1" applyAlignment="1">
      <alignment horizontal="center" vertical="center" wrapText="1"/>
    </xf>
    <xf numFmtId="0" fontId="4" fillId="34" borderId="62" xfId="0" applyFont="1" applyFill="1" applyBorder="1" applyAlignment="1">
      <alignment horizontal="center" vertical="center" wrapText="1"/>
    </xf>
    <xf numFmtId="3" fontId="21" fillId="0" borderId="30" xfId="0" applyNumberFormat="1" applyFont="1" applyBorder="1" applyAlignment="1">
      <alignment horizontal="center" vertical="center" wrapText="1"/>
    </xf>
    <xf numFmtId="3" fontId="21" fillId="0" borderId="38" xfId="0" applyNumberFormat="1" applyFont="1" applyBorder="1" applyAlignment="1">
      <alignment horizontal="center" vertical="center" wrapText="1"/>
    </xf>
    <xf numFmtId="3" fontId="21" fillId="0" borderId="62" xfId="0" applyNumberFormat="1" applyFont="1" applyBorder="1" applyAlignment="1">
      <alignment horizontal="center" vertical="center" wrapText="1"/>
    </xf>
    <xf numFmtId="3" fontId="21" fillId="0" borderId="30" xfId="0" applyNumberFormat="1" applyFont="1" applyBorder="1" applyAlignment="1">
      <alignment horizontal="center" vertical="center"/>
    </xf>
    <xf numFmtId="3" fontId="21" fillId="0" borderId="38" xfId="0" applyNumberFormat="1" applyFont="1" applyBorder="1" applyAlignment="1">
      <alignment horizontal="center" vertical="center"/>
    </xf>
    <xf numFmtId="3" fontId="21" fillId="0" borderId="62" xfId="0" applyNumberFormat="1" applyFont="1" applyBorder="1" applyAlignment="1">
      <alignment horizontal="center" vertical="center"/>
    </xf>
    <xf numFmtId="3" fontId="23" fillId="0" borderId="0" xfId="0" applyNumberFormat="1" applyFont="1" applyAlignment="1">
      <alignment horizontal="right"/>
    </xf>
    <xf numFmtId="0" fontId="19" fillId="1" borderId="40" xfId="0" applyFont="1" applyFill="1" applyBorder="1" applyAlignment="1">
      <alignment horizontal="center" vertical="center" wrapText="1"/>
    </xf>
    <xf numFmtId="0" fontId="19" fillId="1" borderId="41" xfId="0" applyFont="1" applyFill="1" applyBorder="1" applyAlignment="1">
      <alignment horizontal="center" vertical="center" wrapText="1"/>
    </xf>
    <xf numFmtId="0" fontId="4" fillId="34" borderId="46" xfId="0" applyFont="1" applyFill="1" applyBorder="1" applyAlignment="1">
      <alignment horizontal="center" vertical="center" wrapText="1"/>
    </xf>
    <xf numFmtId="0" fontId="18" fillId="38" borderId="63" xfId="0" applyFont="1" applyFill="1" applyBorder="1" applyAlignment="1">
      <alignment horizontal="center" vertical="center"/>
    </xf>
    <xf numFmtId="0" fontId="18" fillId="38" borderId="64" xfId="0" applyFont="1" applyFill="1" applyBorder="1" applyAlignment="1">
      <alignment horizontal="center" vertical="center"/>
    </xf>
    <xf numFmtId="0" fontId="18" fillId="38" borderId="65" xfId="0" applyFont="1" applyFill="1" applyBorder="1" applyAlignment="1">
      <alignment horizontal="center" vertical="center"/>
    </xf>
    <xf numFmtId="0" fontId="22" fillId="37" borderId="41" xfId="0" applyFont="1" applyFill="1" applyBorder="1" applyAlignment="1">
      <alignment horizontal="left" vertical="center" wrapText="1"/>
    </xf>
    <xf numFmtId="0" fontId="4" fillId="34" borderId="37" xfId="0" applyFont="1" applyFill="1" applyBorder="1" applyAlignment="1">
      <alignment horizontal="center" vertical="center" wrapText="1"/>
    </xf>
    <xf numFmtId="0" fontId="4" fillId="34" borderId="55" xfId="0" applyFont="1" applyFill="1" applyBorder="1" applyAlignment="1">
      <alignment horizontal="center" vertical="center" wrapText="1"/>
    </xf>
    <xf numFmtId="0" fontId="4" fillId="34" borderId="36" xfId="0" applyFont="1" applyFill="1" applyBorder="1" applyAlignment="1">
      <alignment horizontal="center" vertical="center" wrapText="1"/>
    </xf>
    <xf numFmtId="0" fontId="4" fillId="34" borderId="66" xfId="0" applyFont="1" applyFill="1" applyBorder="1" applyAlignment="1">
      <alignment horizontal="center" vertical="center" wrapText="1"/>
    </xf>
    <xf numFmtId="3" fontId="13" fillId="33" borderId="51" xfId="0" applyNumberFormat="1" applyFont="1" applyFill="1" applyBorder="1" applyAlignment="1">
      <alignment horizontal="center" vertical="center"/>
    </xf>
    <xf numFmtId="3" fontId="13" fillId="33" borderId="52" xfId="0" applyNumberFormat="1" applyFont="1" applyFill="1" applyBorder="1" applyAlignment="1">
      <alignment horizontal="center" vertical="center"/>
    </xf>
    <xf numFmtId="0" fontId="13" fillId="33" borderId="50" xfId="0" applyFont="1" applyFill="1" applyBorder="1" applyAlignment="1">
      <alignment horizontal="left" vertical="center"/>
    </xf>
    <xf numFmtId="0" fontId="13" fillId="33" borderId="51" xfId="0" applyFont="1" applyFill="1" applyBorder="1" applyAlignment="1">
      <alignment horizontal="left" vertical="center"/>
    </xf>
    <xf numFmtId="0" fontId="13" fillId="33" borderId="52" xfId="0" applyFont="1" applyFill="1" applyBorder="1" applyAlignment="1">
      <alignment horizontal="left" vertical="center"/>
    </xf>
    <xf numFmtId="3" fontId="13" fillId="37" borderId="67" xfId="0" applyNumberFormat="1" applyFont="1" applyFill="1" applyBorder="1" applyAlignment="1">
      <alignment horizontal="right" vertical="center"/>
    </xf>
    <xf numFmtId="3" fontId="13" fillId="37" borderId="68" xfId="0" applyNumberFormat="1" applyFont="1" applyFill="1" applyBorder="1" applyAlignment="1">
      <alignment horizontal="right" vertical="center"/>
    </xf>
    <xf numFmtId="3" fontId="13" fillId="37" borderId="69" xfId="0" applyNumberFormat="1" applyFont="1" applyFill="1" applyBorder="1" applyAlignment="1">
      <alignment horizontal="right" vertical="center"/>
    </xf>
    <xf numFmtId="3" fontId="13" fillId="37" borderId="70" xfId="0" applyNumberFormat="1" applyFont="1" applyFill="1" applyBorder="1" applyAlignment="1">
      <alignment horizontal="right" vertical="center"/>
    </xf>
    <xf numFmtId="0" fontId="18" fillId="38" borderId="71" xfId="0" applyFont="1" applyFill="1" applyBorder="1" applyAlignment="1">
      <alignment horizontal="center" vertical="center"/>
    </xf>
    <xf numFmtId="0" fontId="18" fillId="38" borderId="51" xfId="0" applyFont="1" applyFill="1" applyBorder="1" applyAlignment="1">
      <alignment horizontal="center" vertical="center"/>
    </xf>
    <xf numFmtId="0" fontId="18" fillId="38" borderId="52" xfId="0" applyFont="1" applyFill="1" applyBorder="1" applyAlignment="1">
      <alignment horizontal="center" vertical="center"/>
    </xf>
    <xf numFmtId="0" fontId="4" fillId="1" borderId="67" xfId="0" applyFont="1" applyFill="1" applyBorder="1" applyAlignment="1">
      <alignment horizontal="right" wrapText="1"/>
    </xf>
    <xf numFmtId="0" fontId="4" fillId="1" borderId="34" xfId="0" applyFont="1" applyFill="1" applyBorder="1" applyAlignment="1">
      <alignment horizontal="right" wrapText="1"/>
    </xf>
    <xf numFmtId="0" fontId="13" fillId="37" borderId="67" xfId="0" applyFont="1" applyFill="1" applyBorder="1" applyAlignment="1">
      <alignment horizontal="left" vertical="center" wrapText="1"/>
    </xf>
    <xf numFmtId="0" fontId="13" fillId="37" borderId="68" xfId="0" applyFont="1" applyFill="1" applyBorder="1" applyAlignment="1">
      <alignment horizontal="left" vertical="center" wrapText="1"/>
    </xf>
    <xf numFmtId="0" fontId="4" fillId="34" borderId="39" xfId="0" applyFont="1" applyFill="1" applyBorder="1" applyAlignment="1">
      <alignment horizontal="center" vertical="center" wrapText="1"/>
    </xf>
    <xf numFmtId="0" fontId="4" fillId="34" borderId="40" xfId="0" applyFont="1" applyFill="1" applyBorder="1" applyAlignment="1">
      <alignment horizontal="center" vertical="center" wrapText="1"/>
    </xf>
    <xf numFmtId="0" fontId="4" fillId="34" borderId="38" xfId="0" applyFont="1" applyFill="1" applyBorder="1" applyAlignment="1">
      <alignment horizontal="center" vertical="center" wrapText="1"/>
    </xf>
    <xf numFmtId="0" fontId="4" fillId="34" borderId="62" xfId="0" applyFont="1" applyFill="1" applyBorder="1" applyAlignment="1">
      <alignment horizontal="center" vertical="center" wrapText="1"/>
    </xf>
    <xf numFmtId="3" fontId="23" fillId="0" borderId="0" xfId="0" applyNumberFormat="1" applyFont="1" applyAlignment="1">
      <alignment horizontal="center"/>
    </xf>
    <xf numFmtId="0" fontId="71" fillId="36" borderId="50" xfId="0" applyNumberFormat="1" applyFont="1" applyFill="1" applyBorder="1" applyAlignment="1">
      <alignment horizontal="center" vertical="center" wrapText="1"/>
    </xf>
    <xf numFmtId="0" fontId="71" fillId="36" borderId="5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1</xdr:col>
      <xdr:colOff>9525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28575" y="561975"/>
          <a:ext cx="2295525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628650"/>
          <a:ext cx="152400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11</xdr:row>
      <xdr:rowOff>19050</xdr:rowOff>
    </xdr:from>
    <xdr:to>
      <xdr:col>1</xdr:col>
      <xdr:colOff>0</xdr:colOff>
      <xdr:row>14</xdr:row>
      <xdr:rowOff>0</xdr:rowOff>
    </xdr:to>
    <xdr:sp>
      <xdr:nvSpPr>
        <xdr:cNvPr id="2" name="Line 1"/>
        <xdr:cNvSpPr>
          <a:spLocks/>
        </xdr:cNvSpPr>
      </xdr:nvSpPr>
      <xdr:spPr>
        <a:xfrm>
          <a:off x="28575" y="3905250"/>
          <a:ext cx="152400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4"/>
  <sheetViews>
    <sheetView zoomScalePageLayoutView="0" workbookViewId="0" topLeftCell="A25">
      <selection activeCell="K20" sqref="K20"/>
    </sheetView>
  </sheetViews>
  <sheetFormatPr defaultColWidth="9.140625" defaultRowHeight="12.75"/>
  <cols>
    <col min="5" max="5" width="18.00390625" style="0" customWidth="1"/>
    <col min="6" max="6" width="16.421875" style="0" customWidth="1"/>
    <col min="7" max="7" width="16.8515625" style="0" customWidth="1"/>
    <col min="8" max="8" width="15.57421875" style="0" customWidth="1"/>
  </cols>
  <sheetData>
    <row r="3" spans="1:8" ht="25.5" customHeight="1">
      <c r="A3" s="174" t="s">
        <v>108</v>
      </c>
      <c r="B3" s="174"/>
      <c r="C3" s="174"/>
      <c r="D3" s="174"/>
      <c r="E3" s="174"/>
      <c r="F3" s="174"/>
      <c r="G3" s="174"/>
      <c r="H3" s="174"/>
    </row>
    <row r="4" spans="1:8" ht="12.75" customHeight="1">
      <c r="A4" s="174" t="s">
        <v>49</v>
      </c>
      <c r="B4" s="174"/>
      <c r="C4" s="174"/>
      <c r="D4" s="174"/>
      <c r="E4" s="174"/>
      <c r="F4" s="174"/>
      <c r="G4" s="174"/>
      <c r="H4" s="174"/>
    </row>
    <row r="5" spans="1:8" ht="15">
      <c r="A5" s="49"/>
      <c r="B5" s="49"/>
      <c r="C5" s="49"/>
      <c r="D5" s="49"/>
      <c r="E5" s="49"/>
      <c r="F5" s="48"/>
      <c r="G5" s="48"/>
      <c r="H5" s="48"/>
    </row>
    <row r="6" spans="1:8" ht="25.5">
      <c r="A6" s="179" t="s">
        <v>63</v>
      </c>
      <c r="B6" s="180"/>
      <c r="C6" s="180"/>
      <c r="D6" s="180"/>
      <c r="E6" s="181"/>
      <c r="F6" s="50" t="s">
        <v>103</v>
      </c>
      <c r="G6" s="50" t="s">
        <v>109</v>
      </c>
      <c r="H6" s="50" t="s">
        <v>110</v>
      </c>
    </row>
    <row r="7" spans="1:8" ht="26.25" customHeight="1">
      <c r="A7" s="177" t="s">
        <v>50</v>
      </c>
      <c r="B7" s="177"/>
      <c r="C7" s="177"/>
      <c r="D7" s="177"/>
      <c r="E7" s="177"/>
      <c r="F7" s="62">
        <f>SUM(F8:F9)</f>
        <v>984530</v>
      </c>
      <c r="G7" s="62">
        <f>SUM(G8:G9)</f>
        <v>984530</v>
      </c>
      <c r="H7" s="62">
        <f>SUM(H8:H9)</f>
        <v>984530</v>
      </c>
    </row>
    <row r="8" spans="1:8" ht="26.25" customHeight="1">
      <c r="A8" s="177" t="s">
        <v>51</v>
      </c>
      <c r="B8" s="177"/>
      <c r="C8" s="177"/>
      <c r="D8" s="177"/>
      <c r="E8" s="177"/>
      <c r="F8" s="62">
        <v>984530</v>
      </c>
      <c r="G8" s="62">
        <v>984530</v>
      </c>
      <c r="H8" s="62">
        <v>984530</v>
      </c>
    </row>
    <row r="9" spans="1:8" ht="26.25" customHeight="1">
      <c r="A9" s="178" t="s">
        <v>52</v>
      </c>
      <c r="B9" s="178"/>
      <c r="C9" s="178"/>
      <c r="D9" s="178"/>
      <c r="E9" s="178"/>
      <c r="F9" s="62"/>
      <c r="G9" s="62"/>
      <c r="H9" s="62"/>
    </row>
    <row r="10" spans="1:8" ht="26.25" customHeight="1">
      <c r="A10" s="178" t="s">
        <v>53</v>
      </c>
      <c r="B10" s="178"/>
      <c r="C10" s="178"/>
      <c r="D10" s="178"/>
      <c r="E10" s="178"/>
      <c r="F10" s="62">
        <f>SUM(F11:F12)</f>
        <v>984530</v>
      </c>
      <c r="G10" s="62">
        <f>SUM(G11:G12)</f>
        <v>984530</v>
      </c>
      <c r="H10" s="62">
        <f>SUM(H11:H12)</f>
        <v>984530</v>
      </c>
    </row>
    <row r="11" spans="1:8" ht="26.25" customHeight="1">
      <c r="A11" s="177" t="s">
        <v>54</v>
      </c>
      <c r="B11" s="177"/>
      <c r="C11" s="177"/>
      <c r="D11" s="177"/>
      <c r="E11" s="177"/>
      <c r="F11" s="62">
        <v>984530</v>
      </c>
      <c r="G11" s="62">
        <v>984530</v>
      </c>
      <c r="H11" s="62">
        <v>984530</v>
      </c>
    </row>
    <row r="12" spans="1:8" ht="26.25" customHeight="1">
      <c r="A12" s="178" t="s">
        <v>55</v>
      </c>
      <c r="B12" s="178"/>
      <c r="C12" s="178"/>
      <c r="D12" s="178"/>
      <c r="E12" s="178"/>
      <c r="F12" s="62"/>
      <c r="G12" s="62"/>
      <c r="H12" s="62"/>
    </row>
    <row r="13" spans="1:8" ht="26.25" customHeight="1">
      <c r="A13" s="175" t="s">
        <v>56</v>
      </c>
      <c r="B13" s="175"/>
      <c r="C13" s="175"/>
      <c r="D13" s="175"/>
      <c r="E13" s="175"/>
      <c r="F13" s="63">
        <f>SUM(F7-F10)</f>
        <v>0</v>
      </c>
      <c r="G13" s="63">
        <f>SUM(G7-G10)</f>
        <v>0</v>
      </c>
      <c r="H13" s="63">
        <f>SUM(H7-H10)</f>
        <v>0</v>
      </c>
    </row>
    <row r="14" spans="1:8" ht="26.25" customHeight="1">
      <c r="A14" s="176"/>
      <c r="B14" s="176"/>
      <c r="C14" s="176"/>
      <c r="D14" s="176"/>
      <c r="E14" s="176"/>
      <c r="F14" s="176"/>
      <c r="G14" s="176"/>
      <c r="H14" s="176"/>
    </row>
    <row r="15" spans="1:8" ht="26.25" customHeight="1">
      <c r="A15" s="182" t="s">
        <v>64</v>
      </c>
      <c r="B15" s="183"/>
      <c r="C15" s="183"/>
      <c r="D15" s="183"/>
      <c r="E15" s="184"/>
      <c r="F15" s="50" t="s">
        <v>103</v>
      </c>
      <c r="G15" s="50" t="s">
        <v>109</v>
      </c>
      <c r="H15" s="50" t="s">
        <v>110</v>
      </c>
    </row>
    <row r="16" spans="1:8" ht="26.25" customHeight="1">
      <c r="A16" s="185" t="s">
        <v>61</v>
      </c>
      <c r="B16" s="186"/>
      <c r="C16" s="186"/>
      <c r="D16" s="186"/>
      <c r="E16" s="187"/>
      <c r="F16" s="66"/>
      <c r="G16" s="52"/>
      <c r="H16" s="52"/>
    </row>
    <row r="17" spans="1:8" s="69" customFormat="1" ht="26.25" customHeight="1">
      <c r="A17" s="188" t="s">
        <v>62</v>
      </c>
      <c r="B17" s="188"/>
      <c r="C17" s="188"/>
      <c r="D17" s="188"/>
      <c r="E17" s="188"/>
      <c r="F17" s="67"/>
      <c r="G17" s="68"/>
      <c r="H17" s="59"/>
    </row>
    <row r="18" spans="1:8" ht="26.25" customHeight="1">
      <c r="A18" s="176"/>
      <c r="B18" s="176"/>
      <c r="C18" s="176"/>
      <c r="D18" s="176"/>
      <c r="E18" s="176"/>
      <c r="F18" s="176"/>
      <c r="G18" s="176"/>
      <c r="H18" s="176"/>
    </row>
    <row r="19" spans="1:8" ht="26.25" customHeight="1">
      <c r="A19" s="179" t="s">
        <v>65</v>
      </c>
      <c r="B19" s="180"/>
      <c r="C19" s="180"/>
      <c r="D19" s="180"/>
      <c r="E19" s="181"/>
      <c r="F19" s="50" t="s">
        <v>103</v>
      </c>
      <c r="G19" s="50" t="s">
        <v>109</v>
      </c>
      <c r="H19" s="50" t="s">
        <v>110</v>
      </c>
    </row>
    <row r="20" spans="1:8" ht="26.25" customHeight="1">
      <c r="A20" s="177" t="s">
        <v>57</v>
      </c>
      <c r="B20" s="177"/>
      <c r="C20" s="177"/>
      <c r="D20" s="177"/>
      <c r="E20" s="177"/>
      <c r="F20" s="51"/>
      <c r="G20" s="51"/>
      <c r="H20" s="51"/>
    </row>
    <row r="21" spans="1:8" ht="26.25" customHeight="1">
      <c r="A21" s="177" t="s">
        <v>58</v>
      </c>
      <c r="B21" s="177"/>
      <c r="C21" s="177"/>
      <c r="D21" s="177"/>
      <c r="E21" s="177"/>
      <c r="F21" s="51"/>
      <c r="G21" s="51"/>
      <c r="H21" s="51"/>
    </row>
    <row r="22" spans="1:8" s="70" customFormat="1" ht="26.25" customHeight="1">
      <c r="A22" s="175" t="s">
        <v>59</v>
      </c>
      <c r="B22" s="175"/>
      <c r="C22" s="175"/>
      <c r="D22" s="175"/>
      <c r="E22" s="175"/>
      <c r="F22" s="68">
        <f>SUM(F20-F21)</f>
        <v>0</v>
      </c>
      <c r="G22" s="68"/>
      <c r="H22" s="68"/>
    </row>
    <row r="23" spans="1:8" s="58" customFormat="1" ht="26.25" customHeight="1">
      <c r="A23" s="53"/>
      <c r="B23" s="54"/>
      <c r="C23" s="55"/>
      <c r="D23" s="56"/>
      <c r="E23" s="54"/>
      <c r="F23" s="57"/>
      <c r="G23" s="57"/>
      <c r="H23" s="57"/>
    </row>
    <row r="24" spans="1:8" ht="26.25" customHeight="1">
      <c r="A24" s="177" t="s">
        <v>60</v>
      </c>
      <c r="B24" s="177"/>
      <c r="C24" s="177"/>
      <c r="D24" s="177"/>
      <c r="E24" s="177"/>
      <c r="F24" s="61">
        <f>SUM(F13,F17,F22)</f>
        <v>0</v>
      </c>
      <c r="G24" s="61">
        <f>SUM(G13,G17,G22)</f>
        <v>0</v>
      </c>
      <c r="H24" s="61">
        <f>SUM(H13,H17,H22)</f>
        <v>0</v>
      </c>
    </row>
  </sheetData>
  <sheetProtection/>
  <mergeCells count="20">
    <mergeCell ref="A20:E20"/>
    <mergeCell ref="A21:E21"/>
    <mergeCell ref="A22:E22"/>
    <mergeCell ref="A24:E24"/>
    <mergeCell ref="A6:E6"/>
    <mergeCell ref="A15:E15"/>
    <mergeCell ref="A16:E16"/>
    <mergeCell ref="A19:E19"/>
    <mergeCell ref="A17:E17"/>
    <mergeCell ref="A18:H18"/>
    <mergeCell ref="A3:H3"/>
    <mergeCell ref="A4:H4"/>
    <mergeCell ref="A13:E13"/>
    <mergeCell ref="A14:H14"/>
    <mergeCell ref="A7:E7"/>
    <mergeCell ref="A8:E8"/>
    <mergeCell ref="A9:E9"/>
    <mergeCell ref="A10:E10"/>
    <mergeCell ref="A11:E11"/>
    <mergeCell ref="A12:E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5"/>
  <sheetViews>
    <sheetView zoomScale="70" zoomScaleNormal="70" zoomScalePageLayoutView="0" workbookViewId="0" topLeftCell="A19">
      <selection activeCell="G47" sqref="G47"/>
    </sheetView>
  </sheetViews>
  <sheetFormatPr defaultColWidth="9.140625" defaultRowHeight="12.75"/>
  <cols>
    <col min="1" max="1" width="10.140625" style="1" customWidth="1"/>
    <col min="2" max="2" width="58.00390625" style="1" customWidth="1"/>
    <col min="3" max="3" width="15.140625" style="47" customWidth="1"/>
    <col min="4" max="13" width="15.140625" style="1" customWidth="1"/>
    <col min="14" max="14" width="16.7109375" style="1" hidden="1" customWidth="1"/>
    <col min="15" max="15" width="16.421875" style="1" hidden="1" customWidth="1"/>
    <col min="16" max="16" width="12.57421875" style="1" hidden="1" customWidth="1"/>
    <col min="17" max="17" width="10.7109375" style="1" bestFit="1" customWidth="1"/>
    <col min="18" max="16384" width="9.140625" style="1" customWidth="1"/>
  </cols>
  <sheetData>
    <row r="1" spans="1:16" ht="57" customHeight="1" thickBot="1">
      <c r="A1" s="189" t="s">
        <v>15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1"/>
      <c r="N1" s="2"/>
      <c r="O1" s="2"/>
      <c r="P1" s="2"/>
    </row>
    <row r="2" spans="1:15" s="7" customFormat="1" ht="79.5" customHeight="1">
      <c r="A2" s="198" t="s">
        <v>37</v>
      </c>
      <c r="B2" s="200" t="s">
        <v>11</v>
      </c>
      <c r="C2" s="196" t="s">
        <v>103</v>
      </c>
      <c r="D2" s="192" t="s">
        <v>48</v>
      </c>
      <c r="E2" s="192" t="s">
        <v>4</v>
      </c>
      <c r="F2" s="192" t="s">
        <v>5</v>
      </c>
      <c r="G2" s="192" t="s">
        <v>6</v>
      </c>
      <c r="H2" s="192" t="s">
        <v>9</v>
      </c>
      <c r="I2" s="192" t="s">
        <v>8</v>
      </c>
      <c r="J2" s="192" t="s">
        <v>7</v>
      </c>
      <c r="K2" s="192" t="s">
        <v>71</v>
      </c>
      <c r="L2" s="196" t="s">
        <v>66</v>
      </c>
      <c r="M2" s="204" t="s">
        <v>116</v>
      </c>
      <c r="N2" s="6" t="s">
        <v>12</v>
      </c>
      <c r="O2" s="6" t="s">
        <v>13</v>
      </c>
    </row>
    <row r="3" spans="1:15" s="7" customFormat="1" ht="79.5" customHeight="1" thickBot="1">
      <c r="A3" s="199"/>
      <c r="B3" s="201"/>
      <c r="C3" s="197"/>
      <c r="D3" s="193"/>
      <c r="E3" s="193"/>
      <c r="F3" s="193"/>
      <c r="G3" s="193"/>
      <c r="H3" s="193"/>
      <c r="I3" s="193"/>
      <c r="J3" s="193"/>
      <c r="K3" s="193"/>
      <c r="L3" s="197"/>
      <c r="M3" s="205"/>
      <c r="N3" s="8"/>
      <c r="O3" s="8"/>
    </row>
    <row r="4" spans="1:15" s="7" customFormat="1" ht="38.25" customHeight="1">
      <c r="A4" s="84">
        <v>3</v>
      </c>
      <c r="B4" s="85" t="s">
        <v>101</v>
      </c>
      <c r="C4" s="86">
        <f aca="true" t="shared" si="0" ref="C4:C18">SUM(D4:K4)</f>
        <v>957365</v>
      </c>
      <c r="D4" s="87">
        <f aca="true" t="shared" si="1" ref="D4:K4">SUM(D5+D13+D44)</f>
        <v>706735</v>
      </c>
      <c r="E4" s="87">
        <f t="shared" si="1"/>
        <v>26000</v>
      </c>
      <c r="F4" s="87">
        <f t="shared" si="1"/>
        <v>93210</v>
      </c>
      <c r="G4" s="87">
        <f t="shared" si="1"/>
        <v>131420</v>
      </c>
      <c r="H4" s="87">
        <f t="shared" si="1"/>
        <v>0</v>
      </c>
      <c r="I4" s="87">
        <f t="shared" si="1"/>
        <v>0</v>
      </c>
      <c r="J4" s="87">
        <f t="shared" si="1"/>
        <v>0</v>
      </c>
      <c r="K4" s="87">
        <f t="shared" si="1"/>
        <v>0</v>
      </c>
      <c r="L4" s="88">
        <v>957365</v>
      </c>
      <c r="M4" s="89">
        <v>957365</v>
      </c>
      <c r="N4" s="8"/>
      <c r="O4" s="8"/>
    </row>
    <row r="5" spans="1:16" s="97" customFormat="1" ht="24.75" customHeight="1">
      <c r="A5" s="90">
        <v>31</v>
      </c>
      <c r="B5" s="91" t="s">
        <v>16</v>
      </c>
      <c r="C5" s="92">
        <f t="shared" si="0"/>
        <v>118810</v>
      </c>
      <c r="D5" s="93">
        <f>SUM(D6+D8+D10)</f>
        <v>118810</v>
      </c>
      <c r="E5" s="93">
        <f aca="true" t="shared" si="2" ref="E5:K5">SUM(E6:E10)</f>
        <v>0</v>
      </c>
      <c r="F5" s="93">
        <f t="shared" si="2"/>
        <v>0</v>
      </c>
      <c r="G5" s="93">
        <f t="shared" si="2"/>
        <v>0</v>
      </c>
      <c r="H5" s="93">
        <f t="shared" si="2"/>
        <v>0</v>
      </c>
      <c r="I5" s="93">
        <f t="shared" si="2"/>
        <v>0</v>
      </c>
      <c r="J5" s="93">
        <f t="shared" si="2"/>
        <v>0</v>
      </c>
      <c r="K5" s="93">
        <f t="shared" si="2"/>
        <v>0</v>
      </c>
      <c r="L5" s="92">
        <v>118810</v>
      </c>
      <c r="M5" s="94">
        <v>118810</v>
      </c>
      <c r="N5" s="95">
        <f>SUM(N6:N10)</f>
        <v>0</v>
      </c>
      <c r="O5" s="96">
        <f>SUM(O6:O10)</f>
        <v>0</v>
      </c>
      <c r="P5" s="97">
        <f>SUM(D5:J5)</f>
        <v>118810</v>
      </c>
    </row>
    <row r="6" spans="1:15" s="116" customFormat="1" ht="19.5" customHeight="1">
      <c r="A6" s="112">
        <v>311</v>
      </c>
      <c r="B6" s="113" t="s">
        <v>95</v>
      </c>
      <c r="C6" s="114">
        <f t="shared" si="0"/>
        <v>97508</v>
      </c>
      <c r="D6" s="114">
        <f aca="true" t="shared" si="3" ref="D6:K6">SUM(D7)</f>
        <v>97508</v>
      </c>
      <c r="E6" s="114">
        <f t="shared" si="3"/>
        <v>0</v>
      </c>
      <c r="F6" s="114">
        <f t="shared" si="3"/>
        <v>0</v>
      </c>
      <c r="G6" s="114">
        <f t="shared" si="3"/>
        <v>0</v>
      </c>
      <c r="H6" s="114">
        <f t="shared" si="3"/>
        <v>0</v>
      </c>
      <c r="I6" s="114">
        <f t="shared" si="3"/>
        <v>0</v>
      </c>
      <c r="J6" s="114">
        <f t="shared" si="3"/>
        <v>0</v>
      </c>
      <c r="K6" s="114">
        <f t="shared" si="3"/>
        <v>0</v>
      </c>
      <c r="L6" s="114"/>
      <c r="M6" s="115"/>
      <c r="N6" s="116">
        <v>0</v>
      </c>
      <c r="O6" s="116">
        <v>0</v>
      </c>
    </row>
    <row r="7" spans="1:16" s="75" customFormat="1" ht="14.25" customHeight="1">
      <c r="A7" s="78">
        <v>3111</v>
      </c>
      <c r="B7" s="60" t="s">
        <v>94</v>
      </c>
      <c r="C7" s="13">
        <f t="shared" si="0"/>
        <v>97508</v>
      </c>
      <c r="D7" s="72">
        <v>97508</v>
      </c>
      <c r="E7" s="72"/>
      <c r="F7" s="72"/>
      <c r="G7" s="72"/>
      <c r="H7" s="72"/>
      <c r="I7" s="71"/>
      <c r="J7" s="71"/>
      <c r="K7" s="71"/>
      <c r="L7" s="71"/>
      <c r="M7" s="79"/>
      <c r="P7" s="77"/>
    </row>
    <row r="8" spans="1:15" s="116" customFormat="1" ht="19.5" customHeight="1">
      <c r="A8" s="117">
        <v>312</v>
      </c>
      <c r="B8" s="113" t="s">
        <v>17</v>
      </c>
      <c r="C8" s="114">
        <f t="shared" si="0"/>
        <v>5000</v>
      </c>
      <c r="D8" s="114">
        <f aca="true" t="shared" si="4" ref="D8:K8">SUM(D9)</f>
        <v>5000</v>
      </c>
      <c r="E8" s="114">
        <f t="shared" si="4"/>
        <v>0</v>
      </c>
      <c r="F8" s="114">
        <f t="shared" si="4"/>
        <v>0</v>
      </c>
      <c r="G8" s="114">
        <f t="shared" si="4"/>
        <v>0</v>
      </c>
      <c r="H8" s="114">
        <f t="shared" si="4"/>
        <v>0</v>
      </c>
      <c r="I8" s="114">
        <f t="shared" si="4"/>
        <v>0</v>
      </c>
      <c r="J8" s="114">
        <f t="shared" si="4"/>
        <v>0</v>
      </c>
      <c r="K8" s="114">
        <f t="shared" si="4"/>
        <v>0</v>
      </c>
      <c r="L8" s="114"/>
      <c r="M8" s="115"/>
      <c r="N8" s="116">
        <v>0</v>
      </c>
      <c r="O8" s="116">
        <v>0</v>
      </c>
    </row>
    <row r="9" spans="1:16" s="75" customFormat="1" ht="14.25" customHeight="1">
      <c r="A9" s="80">
        <v>3121</v>
      </c>
      <c r="B9" s="60" t="s">
        <v>96</v>
      </c>
      <c r="C9" s="13">
        <f t="shared" si="0"/>
        <v>5000</v>
      </c>
      <c r="D9" s="72">
        <v>5000</v>
      </c>
      <c r="E9" s="72"/>
      <c r="F9" s="72"/>
      <c r="G9" s="72"/>
      <c r="H9" s="72"/>
      <c r="I9" s="71"/>
      <c r="J9" s="71"/>
      <c r="K9" s="71"/>
      <c r="L9" s="71"/>
      <c r="M9" s="79"/>
      <c r="P9" s="77"/>
    </row>
    <row r="10" spans="1:15" s="116" customFormat="1" ht="19.5" customHeight="1">
      <c r="A10" s="117">
        <v>313</v>
      </c>
      <c r="B10" s="113" t="s">
        <v>18</v>
      </c>
      <c r="C10" s="114">
        <f t="shared" si="0"/>
        <v>16302</v>
      </c>
      <c r="D10" s="114">
        <f aca="true" t="shared" si="5" ref="D10:K10">SUM(D11:D12)</f>
        <v>16302</v>
      </c>
      <c r="E10" s="114">
        <f t="shared" si="5"/>
        <v>0</v>
      </c>
      <c r="F10" s="114">
        <f t="shared" si="5"/>
        <v>0</v>
      </c>
      <c r="G10" s="114">
        <f t="shared" si="5"/>
        <v>0</v>
      </c>
      <c r="H10" s="114">
        <f t="shared" si="5"/>
        <v>0</v>
      </c>
      <c r="I10" s="114">
        <f t="shared" si="5"/>
        <v>0</v>
      </c>
      <c r="J10" s="114">
        <f t="shared" si="5"/>
        <v>0</v>
      </c>
      <c r="K10" s="114">
        <f t="shared" si="5"/>
        <v>0</v>
      </c>
      <c r="L10" s="114"/>
      <c r="M10" s="115"/>
      <c r="N10" s="116">
        <v>0</v>
      </c>
      <c r="O10" s="116">
        <v>0</v>
      </c>
    </row>
    <row r="11" spans="1:16" s="75" customFormat="1" ht="14.25" customHeight="1">
      <c r="A11" s="78">
        <v>31321</v>
      </c>
      <c r="B11" s="60" t="s">
        <v>97</v>
      </c>
      <c r="C11" s="13">
        <f t="shared" si="0"/>
        <v>14630</v>
      </c>
      <c r="D11" s="72">
        <v>14630</v>
      </c>
      <c r="E11" s="72"/>
      <c r="F11" s="72"/>
      <c r="G11" s="72"/>
      <c r="H11" s="72"/>
      <c r="I11" s="71"/>
      <c r="J11" s="71"/>
      <c r="K11" s="71"/>
      <c r="L11" s="71"/>
      <c r="M11" s="79"/>
      <c r="P11" s="77"/>
    </row>
    <row r="12" spans="1:16" s="75" customFormat="1" ht="14.25" customHeight="1">
      <c r="A12" s="80">
        <v>31332</v>
      </c>
      <c r="B12" s="60" t="s">
        <v>98</v>
      </c>
      <c r="C12" s="13">
        <f t="shared" si="0"/>
        <v>1672</v>
      </c>
      <c r="D12" s="72">
        <v>1672</v>
      </c>
      <c r="E12" s="72"/>
      <c r="F12" s="72"/>
      <c r="G12" s="72"/>
      <c r="H12" s="72"/>
      <c r="I12" s="71"/>
      <c r="J12" s="71"/>
      <c r="K12" s="71"/>
      <c r="L12" s="71"/>
      <c r="M12" s="79"/>
      <c r="P12" s="77"/>
    </row>
    <row r="13" spans="1:16" s="97" customFormat="1" ht="24.75" customHeight="1">
      <c r="A13" s="98">
        <v>32</v>
      </c>
      <c r="B13" s="99" t="s">
        <v>19</v>
      </c>
      <c r="C13" s="92">
        <f t="shared" si="0"/>
        <v>838555</v>
      </c>
      <c r="D13" s="135">
        <f>SUM(D14+D18+D27+D37+D39)</f>
        <v>587925</v>
      </c>
      <c r="E13" s="135">
        <f>SUM(E14+E18+E27+E37+E39)</f>
        <v>26000</v>
      </c>
      <c r="F13" s="135">
        <f>SUM(F14+F18+F27+F37+F39)</f>
        <v>93210</v>
      </c>
      <c r="G13" s="135">
        <f>SUM(G14+G18+G27+G37+G39)</f>
        <v>131420</v>
      </c>
      <c r="H13" s="135">
        <f>SUM(H14:H39)</f>
        <v>0</v>
      </c>
      <c r="I13" s="100">
        <f>SUM(I14:I39)</f>
        <v>0</v>
      </c>
      <c r="J13" s="100">
        <f>SUM(J14:J39)</f>
        <v>0</v>
      </c>
      <c r="K13" s="100">
        <f>SUM(K14:K39)</f>
        <v>0</v>
      </c>
      <c r="L13" s="100">
        <v>838555</v>
      </c>
      <c r="M13" s="101">
        <v>838555</v>
      </c>
      <c r="N13" s="97">
        <v>0</v>
      </c>
      <c r="O13" s="97">
        <v>0</v>
      </c>
      <c r="P13" s="97">
        <f>SUM(D13:J13)</f>
        <v>838555</v>
      </c>
    </row>
    <row r="14" spans="1:15" s="116" customFormat="1" ht="19.5" customHeight="1">
      <c r="A14" s="117">
        <v>321</v>
      </c>
      <c r="B14" s="113" t="s">
        <v>20</v>
      </c>
      <c r="C14" s="114">
        <f t="shared" si="0"/>
        <v>45210</v>
      </c>
      <c r="D14" s="114">
        <f aca="true" t="shared" si="6" ref="D14:K14">SUM(D15:D17)</f>
        <v>18000</v>
      </c>
      <c r="E14" s="114">
        <f t="shared" si="6"/>
        <v>13000</v>
      </c>
      <c r="F14" s="114">
        <f t="shared" si="6"/>
        <v>10710</v>
      </c>
      <c r="G14" s="118">
        <f t="shared" si="6"/>
        <v>3500</v>
      </c>
      <c r="H14" s="114">
        <f t="shared" si="6"/>
        <v>0</v>
      </c>
      <c r="I14" s="114">
        <f t="shared" si="6"/>
        <v>0</v>
      </c>
      <c r="J14" s="114">
        <f t="shared" si="6"/>
        <v>0</v>
      </c>
      <c r="K14" s="114">
        <f t="shared" si="6"/>
        <v>0</v>
      </c>
      <c r="L14" s="114"/>
      <c r="M14" s="115"/>
      <c r="N14" s="116">
        <v>0</v>
      </c>
      <c r="O14" s="116">
        <v>0</v>
      </c>
    </row>
    <row r="15" spans="1:16" ht="12.75" customHeight="1">
      <c r="A15" s="81">
        <v>3211</v>
      </c>
      <c r="B15" s="11" t="s">
        <v>117</v>
      </c>
      <c r="C15" s="13">
        <f t="shared" si="0"/>
        <v>40210</v>
      </c>
      <c r="D15" s="136">
        <v>13000</v>
      </c>
      <c r="E15" s="137">
        <v>13000</v>
      </c>
      <c r="F15" s="136">
        <v>10710</v>
      </c>
      <c r="G15" s="72">
        <v>3500</v>
      </c>
      <c r="H15" s="136"/>
      <c r="I15" s="13"/>
      <c r="J15" s="13"/>
      <c r="K15" s="13"/>
      <c r="L15" s="13"/>
      <c r="M15" s="82"/>
      <c r="P15" s="3"/>
    </row>
    <row r="16" spans="1:16" ht="12.75" customHeight="1">
      <c r="A16" s="81">
        <v>3213</v>
      </c>
      <c r="B16" s="11" t="s">
        <v>22</v>
      </c>
      <c r="C16" s="13">
        <f t="shared" si="0"/>
        <v>5000</v>
      </c>
      <c r="D16" s="136">
        <v>5000</v>
      </c>
      <c r="E16" s="137"/>
      <c r="F16" s="136"/>
      <c r="G16" s="72"/>
      <c r="H16" s="136"/>
      <c r="I16" s="13"/>
      <c r="J16" s="13"/>
      <c r="K16" s="13"/>
      <c r="L16" s="13"/>
      <c r="M16" s="82"/>
      <c r="P16" s="3"/>
    </row>
    <row r="17" spans="1:16" ht="12.75" customHeight="1">
      <c r="A17" s="81">
        <v>3214</v>
      </c>
      <c r="B17" s="11" t="s">
        <v>73</v>
      </c>
      <c r="C17" s="13">
        <f t="shared" si="0"/>
        <v>0</v>
      </c>
      <c r="D17" s="136"/>
      <c r="E17" s="137"/>
      <c r="F17" s="136"/>
      <c r="G17" s="72"/>
      <c r="H17" s="136"/>
      <c r="I17" s="13"/>
      <c r="J17" s="13"/>
      <c r="K17" s="13"/>
      <c r="L17" s="13"/>
      <c r="M17" s="82"/>
      <c r="P17" s="3"/>
    </row>
    <row r="18" spans="1:15" s="116" customFormat="1" ht="19.5" customHeight="1">
      <c r="A18" s="117">
        <v>322</v>
      </c>
      <c r="B18" s="113" t="s">
        <v>23</v>
      </c>
      <c r="C18" s="114">
        <f t="shared" si="0"/>
        <v>388663</v>
      </c>
      <c r="D18" s="114">
        <f aca="true" t="shared" si="7" ref="D18:K18">SUM(D19:D26)</f>
        <v>221000</v>
      </c>
      <c r="E18" s="114">
        <f t="shared" si="7"/>
        <v>7000</v>
      </c>
      <c r="F18" s="114">
        <f t="shared" si="7"/>
        <v>62000</v>
      </c>
      <c r="G18" s="114">
        <f t="shared" si="7"/>
        <v>98663</v>
      </c>
      <c r="H18" s="114">
        <f t="shared" si="7"/>
        <v>0</v>
      </c>
      <c r="I18" s="114">
        <f t="shared" si="7"/>
        <v>0</v>
      </c>
      <c r="J18" s="114">
        <f t="shared" si="7"/>
        <v>0</v>
      </c>
      <c r="K18" s="114">
        <f t="shared" si="7"/>
        <v>0</v>
      </c>
      <c r="L18" s="114"/>
      <c r="M18" s="115"/>
      <c r="N18" s="116">
        <v>0</v>
      </c>
      <c r="O18" s="116">
        <v>0</v>
      </c>
    </row>
    <row r="19" spans="1:16" ht="14.25" customHeight="1">
      <c r="A19" s="80">
        <v>3221</v>
      </c>
      <c r="B19" s="60" t="s">
        <v>74</v>
      </c>
      <c r="C19" s="13">
        <f aca="true" t="shared" si="8" ref="C19:C43">SUM(D19:K19)</f>
        <v>43000</v>
      </c>
      <c r="D19" s="72">
        <v>40000</v>
      </c>
      <c r="E19" s="138">
        <v>3000</v>
      </c>
      <c r="F19" s="72"/>
      <c r="G19" s="72"/>
      <c r="H19" s="72"/>
      <c r="I19" s="71"/>
      <c r="J19" s="71"/>
      <c r="K19" s="71"/>
      <c r="L19" s="71"/>
      <c r="M19" s="79"/>
      <c r="P19" s="3"/>
    </row>
    <row r="20" spans="1:16" ht="14.25" customHeight="1">
      <c r="A20" s="80">
        <v>3222</v>
      </c>
      <c r="B20" s="60" t="s">
        <v>100</v>
      </c>
      <c r="C20" s="13">
        <f t="shared" si="8"/>
        <v>68000</v>
      </c>
      <c r="D20" s="72">
        <v>6000</v>
      </c>
      <c r="E20" s="138"/>
      <c r="F20" s="72">
        <v>62000</v>
      </c>
      <c r="G20" s="72"/>
      <c r="H20" s="72"/>
      <c r="I20" s="71"/>
      <c r="J20" s="71"/>
      <c r="K20" s="71"/>
      <c r="L20" s="71"/>
      <c r="M20" s="79"/>
      <c r="P20" s="3"/>
    </row>
    <row r="21" spans="1:16" ht="14.25" customHeight="1">
      <c r="A21" s="80">
        <v>3222</v>
      </c>
      <c r="B21" s="60" t="s">
        <v>99</v>
      </c>
      <c r="C21" s="13">
        <f t="shared" si="8"/>
        <v>79663</v>
      </c>
      <c r="D21" s="72"/>
      <c r="E21" s="138"/>
      <c r="F21" s="72"/>
      <c r="G21" s="72">
        <v>79663</v>
      </c>
      <c r="H21" s="72"/>
      <c r="I21" s="71"/>
      <c r="J21" s="71"/>
      <c r="K21" s="71"/>
      <c r="L21" s="71"/>
      <c r="M21" s="79"/>
      <c r="P21" s="3"/>
    </row>
    <row r="22" spans="1:16" ht="14.25" customHeight="1">
      <c r="A22" s="80">
        <v>3222</v>
      </c>
      <c r="B22" s="60" t="s">
        <v>122</v>
      </c>
      <c r="C22" s="13">
        <f t="shared" si="8"/>
        <v>19000</v>
      </c>
      <c r="D22" s="72"/>
      <c r="E22" s="138"/>
      <c r="F22" s="72"/>
      <c r="G22" s="72">
        <v>19000</v>
      </c>
      <c r="H22" s="72"/>
      <c r="I22" s="71"/>
      <c r="J22" s="71"/>
      <c r="K22" s="71"/>
      <c r="L22" s="71"/>
      <c r="M22" s="79"/>
      <c r="P22" s="3"/>
    </row>
    <row r="23" spans="1:16" ht="14.25" customHeight="1">
      <c r="A23" s="80">
        <v>3223</v>
      </c>
      <c r="B23" s="60" t="s">
        <v>75</v>
      </c>
      <c r="C23" s="13">
        <f t="shared" si="8"/>
        <v>160000</v>
      </c>
      <c r="D23" s="72">
        <v>160000</v>
      </c>
      <c r="E23" s="138"/>
      <c r="F23" s="72"/>
      <c r="G23" s="72"/>
      <c r="H23" s="72"/>
      <c r="I23" s="71"/>
      <c r="J23" s="71"/>
      <c r="K23" s="71"/>
      <c r="L23" s="71"/>
      <c r="M23" s="79"/>
      <c r="P23" s="3"/>
    </row>
    <row r="24" spans="1:16" ht="14.25" customHeight="1">
      <c r="A24" s="80">
        <v>3224</v>
      </c>
      <c r="B24" s="60" t="s">
        <v>76</v>
      </c>
      <c r="C24" s="13">
        <f t="shared" si="8"/>
        <v>9000</v>
      </c>
      <c r="D24" s="72">
        <v>9000</v>
      </c>
      <c r="E24" s="138"/>
      <c r="F24" s="72"/>
      <c r="G24" s="72"/>
      <c r="H24" s="72"/>
      <c r="I24" s="71"/>
      <c r="J24" s="71"/>
      <c r="K24" s="71"/>
      <c r="L24" s="71"/>
      <c r="M24" s="79"/>
      <c r="P24" s="3"/>
    </row>
    <row r="25" spans="1:16" ht="14.25" customHeight="1">
      <c r="A25" s="80">
        <v>3225</v>
      </c>
      <c r="B25" s="60" t="s">
        <v>77</v>
      </c>
      <c r="C25" s="13">
        <f t="shared" si="8"/>
        <v>10000</v>
      </c>
      <c r="D25" s="72">
        <v>6000</v>
      </c>
      <c r="E25" s="138">
        <v>4000</v>
      </c>
      <c r="F25" s="72"/>
      <c r="G25" s="72"/>
      <c r="H25" s="72"/>
      <c r="I25" s="71"/>
      <c r="J25" s="71"/>
      <c r="K25" s="71"/>
      <c r="L25" s="71"/>
      <c r="M25" s="79"/>
      <c r="P25" s="3"/>
    </row>
    <row r="26" spans="1:16" ht="14.25" customHeight="1">
      <c r="A26" s="80">
        <v>3227</v>
      </c>
      <c r="B26" s="60" t="s">
        <v>78</v>
      </c>
      <c r="C26" s="13">
        <f>SUM(D26:K26)</f>
        <v>0</v>
      </c>
      <c r="D26" s="72"/>
      <c r="E26" s="138"/>
      <c r="F26" s="72"/>
      <c r="G26" s="72"/>
      <c r="H26" s="72"/>
      <c r="I26" s="71"/>
      <c r="J26" s="71"/>
      <c r="K26" s="71"/>
      <c r="L26" s="71"/>
      <c r="M26" s="79"/>
      <c r="P26" s="3"/>
    </row>
    <row r="27" spans="1:13" s="116" customFormat="1" ht="19.5" customHeight="1">
      <c r="A27" s="117">
        <v>323</v>
      </c>
      <c r="B27" s="113" t="s">
        <v>27</v>
      </c>
      <c r="C27" s="114">
        <f>SUM(D27:K27)</f>
        <v>334425</v>
      </c>
      <c r="D27" s="114">
        <f aca="true" t="shared" si="9" ref="D27:K27">SUM(D28:D36)</f>
        <v>333425</v>
      </c>
      <c r="E27" s="114">
        <f t="shared" si="9"/>
        <v>1000</v>
      </c>
      <c r="F27" s="114">
        <f t="shared" si="9"/>
        <v>0</v>
      </c>
      <c r="G27" s="114">
        <f t="shared" si="9"/>
        <v>0</v>
      </c>
      <c r="H27" s="114">
        <f t="shared" si="9"/>
        <v>0</v>
      </c>
      <c r="I27" s="114">
        <f t="shared" si="9"/>
        <v>0</v>
      </c>
      <c r="J27" s="114">
        <f t="shared" si="9"/>
        <v>0</v>
      </c>
      <c r="K27" s="114">
        <f t="shared" si="9"/>
        <v>0</v>
      </c>
      <c r="L27" s="114"/>
      <c r="M27" s="115"/>
    </row>
    <row r="28" spans="1:16" ht="14.25" customHeight="1">
      <c r="A28" s="80">
        <v>3231</v>
      </c>
      <c r="B28" s="60" t="s">
        <v>79</v>
      </c>
      <c r="C28" s="13">
        <f t="shared" si="8"/>
        <v>16000</v>
      </c>
      <c r="D28" s="72">
        <v>16000</v>
      </c>
      <c r="E28" s="138"/>
      <c r="F28" s="72"/>
      <c r="G28" s="72"/>
      <c r="H28" s="72"/>
      <c r="I28" s="71"/>
      <c r="J28" s="71"/>
      <c r="K28" s="71"/>
      <c r="L28" s="71"/>
      <c r="M28" s="79"/>
      <c r="P28" s="3"/>
    </row>
    <row r="29" spans="1:16" ht="14.25" customHeight="1">
      <c r="A29" s="80">
        <v>32319</v>
      </c>
      <c r="B29" s="60" t="s">
        <v>88</v>
      </c>
      <c r="C29" s="13">
        <f t="shared" si="8"/>
        <v>196000</v>
      </c>
      <c r="D29" s="72">
        <v>196000</v>
      </c>
      <c r="E29" s="138"/>
      <c r="F29" s="72"/>
      <c r="G29" s="72"/>
      <c r="H29" s="72"/>
      <c r="I29" s="71"/>
      <c r="J29" s="71"/>
      <c r="K29" s="71"/>
      <c r="L29" s="71"/>
      <c r="M29" s="79"/>
      <c r="P29" s="3"/>
    </row>
    <row r="30" spans="1:16" ht="14.25" customHeight="1">
      <c r="A30" s="80">
        <v>3232</v>
      </c>
      <c r="B30" s="60" t="s">
        <v>87</v>
      </c>
      <c r="C30" s="13">
        <f t="shared" si="8"/>
        <v>54425</v>
      </c>
      <c r="D30" s="72">
        <v>54425</v>
      </c>
      <c r="E30" s="138"/>
      <c r="F30" s="72"/>
      <c r="G30" s="72"/>
      <c r="H30" s="72"/>
      <c r="I30" s="71"/>
      <c r="J30" s="71"/>
      <c r="K30" s="71"/>
      <c r="L30" s="71"/>
      <c r="M30" s="79"/>
      <c r="P30" s="3"/>
    </row>
    <row r="31" spans="1:16" ht="14.25" customHeight="1">
      <c r="A31" s="80">
        <v>3233</v>
      </c>
      <c r="B31" s="60" t="s">
        <v>80</v>
      </c>
      <c r="C31" s="13">
        <f>SUM(D31:K31)</f>
        <v>0</v>
      </c>
      <c r="D31" s="72"/>
      <c r="E31" s="138"/>
      <c r="F31" s="72"/>
      <c r="G31" s="72"/>
      <c r="H31" s="72"/>
      <c r="I31" s="71"/>
      <c r="J31" s="71"/>
      <c r="K31" s="71"/>
      <c r="L31" s="71"/>
      <c r="M31" s="79"/>
      <c r="P31" s="3"/>
    </row>
    <row r="32" spans="1:16" ht="14.25" customHeight="1">
      <c r="A32" s="80">
        <v>3234</v>
      </c>
      <c r="B32" s="60" t="s">
        <v>81</v>
      </c>
      <c r="C32" s="13">
        <f t="shared" si="8"/>
        <v>41000</v>
      </c>
      <c r="D32" s="72">
        <v>41000</v>
      </c>
      <c r="E32" s="138"/>
      <c r="F32" s="72"/>
      <c r="G32" s="72"/>
      <c r="H32" s="72"/>
      <c r="I32" s="71"/>
      <c r="J32" s="71"/>
      <c r="K32" s="71"/>
      <c r="L32" s="71"/>
      <c r="M32" s="79"/>
      <c r="P32" s="3"/>
    </row>
    <row r="33" spans="1:16" ht="14.25" customHeight="1">
      <c r="A33" s="80">
        <v>3236</v>
      </c>
      <c r="B33" s="60" t="s">
        <v>82</v>
      </c>
      <c r="C33" s="13">
        <f t="shared" si="8"/>
        <v>11000</v>
      </c>
      <c r="D33" s="72">
        <v>11000</v>
      </c>
      <c r="E33" s="138"/>
      <c r="F33" s="72"/>
      <c r="G33" s="72"/>
      <c r="H33" s="72"/>
      <c r="I33" s="71"/>
      <c r="J33" s="71"/>
      <c r="K33" s="71"/>
      <c r="L33" s="71"/>
      <c r="M33" s="79"/>
      <c r="P33" s="3"/>
    </row>
    <row r="34" spans="1:16" ht="14.25" customHeight="1">
      <c r="A34" s="80">
        <v>3237</v>
      </c>
      <c r="B34" s="60" t="s">
        <v>29</v>
      </c>
      <c r="C34" s="13">
        <f t="shared" si="8"/>
        <v>2500</v>
      </c>
      <c r="D34" s="72">
        <v>2500</v>
      </c>
      <c r="E34" s="138"/>
      <c r="F34" s="72"/>
      <c r="G34" s="72"/>
      <c r="H34" s="72"/>
      <c r="I34" s="71"/>
      <c r="J34" s="71"/>
      <c r="K34" s="71"/>
      <c r="L34" s="71"/>
      <c r="M34" s="79"/>
      <c r="P34" s="3"/>
    </row>
    <row r="35" spans="1:16" ht="14.25" customHeight="1">
      <c r="A35" s="80">
        <v>3238</v>
      </c>
      <c r="B35" s="60" t="s">
        <v>83</v>
      </c>
      <c r="C35" s="13">
        <f t="shared" si="8"/>
        <v>9000</v>
      </c>
      <c r="D35" s="72">
        <v>9000</v>
      </c>
      <c r="E35" s="138"/>
      <c r="F35" s="72"/>
      <c r="G35" s="72"/>
      <c r="H35" s="72"/>
      <c r="I35" s="71"/>
      <c r="J35" s="71"/>
      <c r="K35" s="71"/>
      <c r="L35" s="71"/>
      <c r="M35" s="79"/>
      <c r="P35" s="3"/>
    </row>
    <row r="36" spans="1:16" ht="14.25" customHeight="1">
      <c r="A36" s="80">
        <v>3239</v>
      </c>
      <c r="B36" s="60" t="s">
        <v>30</v>
      </c>
      <c r="C36" s="13">
        <f t="shared" si="8"/>
        <v>4500</v>
      </c>
      <c r="D36" s="72">
        <v>3500</v>
      </c>
      <c r="E36" s="138">
        <v>1000</v>
      </c>
      <c r="F36" s="72"/>
      <c r="G36" s="72"/>
      <c r="H36" s="72"/>
      <c r="I36" s="71"/>
      <c r="J36" s="71"/>
      <c r="K36" s="71"/>
      <c r="L36" s="71"/>
      <c r="M36" s="79"/>
      <c r="P36" s="3"/>
    </row>
    <row r="37" spans="1:13" s="116" customFormat="1" ht="19.5" customHeight="1">
      <c r="A37" s="117">
        <v>324</v>
      </c>
      <c r="B37" s="113" t="s">
        <v>68</v>
      </c>
      <c r="C37" s="114">
        <f>SUM(D37:K37)</f>
        <v>29257</v>
      </c>
      <c r="D37" s="114">
        <f aca="true" t="shared" si="10" ref="D37:K37">SUM(D38)</f>
        <v>0</v>
      </c>
      <c r="E37" s="114">
        <f t="shared" si="10"/>
        <v>0</v>
      </c>
      <c r="F37" s="114">
        <f t="shared" si="10"/>
        <v>0</v>
      </c>
      <c r="G37" s="114">
        <f t="shared" si="10"/>
        <v>29257</v>
      </c>
      <c r="H37" s="114">
        <f t="shared" si="10"/>
        <v>0</v>
      </c>
      <c r="I37" s="114">
        <f t="shared" si="10"/>
        <v>0</v>
      </c>
      <c r="J37" s="114">
        <f t="shared" si="10"/>
        <v>0</v>
      </c>
      <c r="K37" s="114">
        <f t="shared" si="10"/>
        <v>0</v>
      </c>
      <c r="L37" s="114"/>
      <c r="M37" s="115"/>
    </row>
    <row r="38" spans="1:16" ht="14.25" customHeight="1">
      <c r="A38" s="80">
        <v>32412</v>
      </c>
      <c r="B38" s="60" t="s">
        <v>93</v>
      </c>
      <c r="C38" s="13">
        <f t="shared" si="8"/>
        <v>29257</v>
      </c>
      <c r="D38" s="72"/>
      <c r="E38" s="138"/>
      <c r="F38" s="72"/>
      <c r="G38" s="72">
        <v>29257</v>
      </c>
      <c r="H38" s="72"/>
      <c r="I38" s="71"/>
      <c r="J38" s="71"/>
      <c r="K38" s="71"/>
      <c r="L38" s="71"/>
      <c r="M38" s="79"/>
      <c r="P38" s="3"/>
    </row>
    <row r="39" spans="1:13" s="116" customFormat="1" ht="19.5" customHeight="1">
      <c r="A39" s="117">
        <v>329</v>
      </c>
      <c r="B39" s="113" t="s">
        <v>31</v>
      </c>
      <c r="C39" s="114">
        <f>SUM(D39:K39)</f>
        <v>41000</v>
      </c>
      <c r="D39" s="114">
        <f aca="true" t="shared" si="11" ref="D39:K39">SUM(D40:D43)</f>
        <v>15500</v>
      </c>
      <c r="E39" s="114">
        <f t="shared" si="11"/>
        <v>5000</v>
      </c>
      <c r="F39" s="114">
        <f t="shared" si="11"/>
        <v>20500</v>
      </c>
      <c r="G39" s="114">
        <f t="shared" si="11"/>
        <v>0</v>
      </c>
      <c r="H39" s="114">
        <f t="shared" si="11"/>
        <v>0</v>
      </c>
      <c r="I39" s="114">
        <f t="shared" si="11"/>
        <v>0</v>
      </c>
      <c r="J39" s="114">
        <f t="shared" si="11"/>
        <v>0</v>
      </c>
      <c r="K39" s="114">
        <f t="shared" si="11"/>
        <v>0</v>
      </c>
      <c r="L39" s="114"/>
      <c r="M39" s="115"/>
    </row>
    <row r="40" spans="1:16" ht="14.25" customHeight="1">
      <c r="A40" s="80">
        <v>3292</v>
      </c>
      <c r="B40" s="60" t="s">
        <v>84</v>
      </c>
      <c r="C40" s="13">
        <f t="shared" si="8"/>
        <v>8000</v>
      </c>
      <c r="D40" s="72">
        <v>5000</v>
      </c>
      <c r="E40" s="138"/>
      <c r="F40" s="72">
        <v>3000</v>
      </c>
      <c r="G40" s="72"/>
      <c r="H40" s="72"/>
      <c r="I40" s="71"/>
      <c r="J40" s="71"/>
      <c r="K40" s="71"/>
      <c r="L40" s="71"/>
      <c r="M40" s="79"/>
      <c r="P40" s="3"/>
    </row>
    <row r="41" spans="1:16" ht="14.25" customHeight="1">
      <c r="A41" s="80">
        <v>3293</v>
      </c>
      <c r="B41" s="60" t="s">
        <v>85</v>
      </c>
      <c r="C41" s="13">
        <f t="shared" si="8"/>
        <v>7500</v>
      </c>
      <c r="D41" s="72">
        <v>3500</v>
      </c>
      <c r="E41" s="138">
        <v>4000</v>
      </c>
      <c r="F41" s="72"/>
      <c r="G41" s="72"/>
      <c r="H41" s="72"/>
      <c r="I41" s="71"/>
      <c r="J41" s="71"/>
      <c r="K41" s="71"/>
      <c r="L41" s="71"/>
      <c r="M41" s="79"/>
      <c r="P41" s="3"/>
    </row>
    <row r="42" spans="1:16" ht="14.25" customHeight="1">
      <c r="A42" s="80">
        <v>3294</v>
      </c>
      <c r="B42" s="60" t="s">
        <v>86</v>
      </c>
      <c r="C42" s="13">
        <f t="shared" si="8"/>
        <v>1500</v>
      </c>
      <c r="D42" s="72">
        <v>1500</v>
      </c>
      <c r="E42" s="138"/>
      <c r="F42" s="72"/>
      <c r="G42" s="72"/>
      <c r="H42" s="72"/>
      <c r="I42" s="71"/>
      <c r="J42" s="71"/>
      <c r="K42" s="71"/>
      <c r="L42" s="71"/>
      <c r="M42" s="79"/>
      <c r="P42" s="3"/>
    </row>
    <row r="43" spans="1:16" ht="14.25" customHeight="1">
      <c r="A43" s="80">
        <v>3299</v>
      </c>
      <c r="B43" s="60" t="s">
        <v>31</v>
      </c>
      <c r="C43" s="13">
        <f t="shared" si="8"/>
        <v>24000</v>
      </c>
      <c r="D43" s="72">
        <v>5500</v>
      </c>
      <c r="E43" s="138">
        <v>1000</v>
      </c>
      <c r="F43" s="72">
        <v>17500</v>
      </c>
      <c r="G43" s="72"/>
      <c r="H43" s="72"/>
      <c r="I43" s="71"/>
      <c r="J43" s="71"/>
      <c r="K43" s="71"/>
      <c r="L43" s="71"/>
      <c r="M43" s="79"/>
      <c r="P43" s="3"/>
    </row>
    <row r="44" spans="1:16" s="97" customFormat="1" ht="24.75" customHeight="1">
      <c r="A44" s="98">
        <v>34</v>
      </c>
      <c r="B44" s="99" t="s">
        <v>32</v>
      </c>
      <c r="C44" s="92">
        <f>SUM(D44:K44)</f>
        <v>0</v>
      </c>
      <c r="D44" s="135">
        <f>SUM(D45)</f>
        <v>0</v>
      </c>
      <c r="E44" s="135">
        <f aca="true" t="shared" si="12" ref="E44:K44">SUM(E45)</f>
        <v>0</v>
      </c>
      <c r="F44" s="135">
        <f t="shared" si="12"/>
        <v>0</v>
      </c>
      <c r="G44" s="135">
        <f t="shared" si="12"/>
        <v>0</v>
      </c>
      <c r="H44" s="135">
        <f t="shared" si="12"/>
        <v>0</v>
      </c>
      <c r="I44" s="100">
        <f t="shared" si="12"/>
        <v>0</v>
      </c>
      <c r="J44" s="100">
        <f t="shared" si="12"/>
        <v>0</v>
      </c>
      <c r="K44" s="100">
        <f t="shared" si="12"/>
        <v>0</v>
      </c>
      <c r="L44" s="100">
        <v>0</v>
      </c>
      <c r="M44" s="101">
        <v>0</v>
      </c>
      <c r="P44" s="97">
        <f>SUM(D44:J44)</f>
        <v>0</v>
      </c>
    </row>
    <row r="45" spans="1:13" s="116" customFormat="1" ht="19.5" customHeight="1">
      <c r="A45" s="117">
        <v>343</v>
      </c>
      <c r="B45" s="113" t="s">
        <v>33</v>
      </c>
      <c r="C45" s="114">
        <f aca="true" t="shared" si="13" ref="C45:C50">SUM(D45:K45)</f>
        <v>0</v>
      </c>
      <c r="D45" s="114"/>
      <c r="E45" s="119"/>
      <c r="F45" s="114"/>
      <c r="G45" s="114"/>
      <c r="H45" s="114"/>
      <c r="I45" s="114"/>
      <c r="J45" s="114"/>
      <c r="K45" s="114"/>
      <c r="L45" s="114"/>
      <c r="M45" s="115"/>
    </row>
    <row r="46" spans="1:15" s="7" customFormat="1" ht="38.25" customHeight="1">
      <c r="A46" s="84">
        <v>4</v>
      </c>
      <c r="B46" s="85" t="s">
        <v>107</v>
      </c>
      <c r="C46" s="87">
        <f>SUM(D46:K46)</f>
        <v>27165</v>
      </c>
      <c r="D46" s="87">
        <f aca="true" t="shared" si="14" ref="D46:K46">SUM(D47+D49)</f>
        <v>16165</v>
      </c>
      <c r="E46" s="87">
        <f t="shared" si="14"/>
        <v>11000</v>
      </c>
      <c r="F46" s="87">
        <f t="shared" si="14"/>
        <v>0</v>
      </c>
      <c r="G46" s="87">
        <f t="shared" si="14"/>
        <v>0</v>
      </c>
      <c r="H46" s="87">
        <f t="shared" si="14"/>
        <v>0</v>
      </c>
      <c r="I46" s="87">
        <f t="shared" si="14"/>
        <v>0</v>
      </c>
      <c r="J46" s="87">
        <f t="shared" si="14"/>
        <v>0</v>
      </c>
      <c r="K46" s="87">
        <f t="shared" si="14"/>
        <v>0</v>
      </c>
      <c r="L46" s="88">
        <v>27165</v>
      </c>
      <c r="M46" s="89">
        <v>27165</v>
      </c>
      <c r="N46" s="8"/>
      <c r="O46" s="8"/>
    </row>
    <row r="47" spans="1:16" s="104" customFormat="1" ht="24.75" customHeight="1">
      <c r="A47" s="102">
        <v>41</v>
      </c>
      <c r="B47" s="103" t="s">
        <v>34</v>
      </c>
      <c r="C47" s="92">
        <f>SUM(D47:K47)</f>
        <v>0</v>
      </c>
      <c r="D47" s="135">
        <f>SUM(D48)</f>
        <v>0</v>
      </c>
      <c r="E47" s="135">
        <f aca="true" t="shared" si="15" ref="E47:K47">SUM(E48)</f>
        <v>0</v>
      </c>
      <c r="F47" s="135">
        <f t="shared" si="15"/>
        <v>0</v>
      </c>
      <c r="G47" s="135">
        <f t="shared" si="15"/>
        <v>0</v>
      </c>
      <c r="H47" s="135">
        <f t="shared" si="15"/>
        <v>0</v>
      </c>
      <c r="I47" s="100">
        <f>SUM(I48)</f>
        <v>0</v>
      </c>
      <c r="J47" s="100">
        <f t="shared" si="15"/>
        <v>0</v>
      </c>
      <c r="K47" s="100">
        <f t="shared" si="15"/>
        <v>0</v>
      </c>
      <c r="L47" s="100">
        <v>0</v>
      </c>
      <c r="M47" s="101">
        <v>0</v>
      </c>
      <c r="P47" s="105">
        <f>SUM(D47:J47)</f>
        <v>0</v>
      </c>
    </row>
    <row r="48" spans="1:13" s="116" customFormat="1" ht="19.5" customHeight="1">
      <c r="A48" s="120">
        <v>412</v>
      </c>
      <c r="B48" s="121" t="s">
        <v>35</v>
      </c>
      <c r="C48" s="114">
        <f t="shared" si="13"/>
        <v>0</v>
      </c>
      <c r="D48" s="122"/>
      <c r="E48" s="122"/>
      <c r="F48" s="122"/>
      <c r="G48" s="122"/>
      <c r="H48" s="122"/>
      <c r="I48" s="122"/>
      <c r="J48" s="122"/>
      <c r="K48" s="122"/>
      <c r="L48" s="122"/>
      <c r="M48" s="123"/>
    </row>
    <row r="49" spans="1:16" s="104" customFormat="1" ht="24.75" customHeight="1">
      <c r="A49" s="90">
        <v>42</v>
      </c>
      <c r="B49" s="91" t="s">
        <v>114</v>
      </c>
      <c r="C49" s="92">
        <f>SUM(D49:K49)</f>
        <v>27165</v>
      </c>
      <c r="D49" s="135">
        <f aca="true" t="shared" si="16" ref="D49:K49">SUM(D50+D54)</f>
        <v>16165</v>
      </c>
      <c r="E49" s="135">
        <f t="shared" si="16"/>
        <v>11000</v>
      </c>
      <c r="F49" s="135">
        <f t="shared" si="16"/>
        <v>0</v>
      </c>
      <c r="G49" s="135">
        <f t="shared" si="16"/>
        <v>0</v>
      </c>
      <c r="H49" s="135">
        <f t="shared" si="16"/>
        <v>0</v>
      </c>
      <c r="I49" s="100">
        <f t="shared" si="16"/>
        <v>0</v>
      </c>
      <c r="J49" s="100">
        <f t="shared" si="16"/>
        <v>0</v>
      </c>
      <c r="K49" s="100">
        <f t="shared" si="16"/>
        <v>0</v>
      </c>
      <c r="L49" s="92">
        <v>27165</v>
      </c>
      <c r="M49" s="94">
        <v>27165</v>
      </c>
      <c r="P49" s="105">
        <f>SUM(D49:J49)</f>
        <v>27165</v>
      </c>
    </row>
    <row r="50" spans="1:16" s="116" customFormat="1" ht="19.5" customHeight="1">
      <c r="A50" s="117">
        <v>422</v>
      </c>
      <c r="B50" s="113" t="s">
        <v>36</v>
      </c>
      <c r="C50" s="124">
        <f t="shared" si="13"/>
        <v>21165</v>
      </c>
      <c r="D50" s="114">
        <f aca="true" t="shared" si="17" ref="D50:K50">SUM(D51:D53)</f>
        <v>13165</v>
      </c>
      <c r="E50" s="114">
        <f t="shared" si="17"/>
        <v>8000</v>
      </c>
      <c r="F50" s="114">
        <f t="shared" si="17"/>
        <v>0</v>
      </c>
      <c r="G50" s="114">
        <f t="shared" si="17"/>
        <v>0</v>
      </c>
      <c r="H50" s="114">
        <f t="shared" si="17"/>
        <v>0</v>
      </c>
      <c r="I50" s="114">
        <f t="shared" si="17"/>
        <v>0</v>
      </c>
      <c r="J50" s="114">
        <f t="shared" si="17"/>
        <v>0</v>
      </c>
      <c r="K50" s="114">
        <f t="shared" si="17"/>
        <v>0</v>
      </c>
      <c r="L50" s="125"/>
      <c r="M50" s="126"/>
      <c r="P50" s="127"/>
    </row>
    <row r="51" spans="1:16" s="75" customFormat="1" ht="14.25" customHeight="1">
      <c r="A51" s="80">
        <v>4221</v>
      </c>
      <c r="B51" s="60" t="s">
        <v>89</v>
      </c>
      <c r="C51" s="13">
        <f>SUM(D51:K51)</f>
        <v>21165</v>
      </c>
      <c r="D51" s="72">
        <v>13165</v>
      </c>
      <c r="E51" s="72">
        <v>8000</v>
      </c>
      <c r="F51" s="139"/>
      <c r="G51" s="139"/>
      <c r="H51" s="139"/>
      <c r="I51" s="73"/>
      <c r="J51" s="73"/>
      <c r="K51" s="73"/>
      <c r="L51" s="74"/>
      <c r="M51" s="83"/>
      <c r="P51" s="76"/>
    </row>
    <row r="52" spans="1:16" s="75" customFormat="1" ht="14.25" customHeight="1">
      <c r="A52" s="80">
        <v>4223</v>
      </c>
      <c r="B52" s="60" t="s">
        <v>90</v>
      </c>
      <c r="C52" s="13">
        <f>SUM(D52:K52)</f>
        <v>0</v>
      </c>
      <c r="D52" s="72"/>
      <c r="E52" s="72"/>
      <c r="F52" s="139"/>
      <c r="G52" s="139"/>
      <c r="H52" s="139"/>
      <c r="I52" s="73"/>
      <c r="J52" s="73"/>
      <c r="K52" s="73"/>
      <c r="L52" s="74"/>
      <c r="M52" s="83"/>
      <c r="P52" s="76"/>
    </row>
    <row r="53" spans="1:16" s="75" customFormat="1" ht="14.25" customHeight="1">
      <c r="A53" s="80">
        <v>4227</v>
      </c>
      <c r="B53" s="60" t="s">
        <v>91</v>
      </c>
      <c r="C53" s="13">
        <f>SUM(D53:K53)</f>
        <v>0</v>
      </c>
      <c r="D53" s="72"/>
      <c r="E53" s="72"/>
      <c r="F53" s="139"/>
      <c r="G53" s="139"/>
      <c r="H53" s="139"/>
      <c r="I53" s="73"/>
      <c r="J53" s="73"/>
      <c r="K53" s="73"/>
      <c r="L53" s="74"/>
      <c r="M53" s="83"/>
      <c r="P53" s="76"/>
    </row>
    <row r="54" spans="1:13" s="116" customFormat="1" ht="19.5" customHeight="1">
      <c r="A54" s="117">
        <v>424</v>
      </c>
      <c r="B54" s="113" t="s">
        <v>72</v>
      </c>
      <c r="C54" s="124">
        <f>SUM(D54:K54)</f>
        <v>6000</v>
      </c>
      <c r="D54" s="114">
        <f aca="true" t="shared" si="18" ref="D54:K54">SUM(D55)</f>
        <v>3000</v>
      </c>
      <c r="E54" s="114">
        <f t="shared" si="18"/>
        <v>3000</v>
      </c>
      <c r="F54" s="114">
        <f t="shared" si="18"/>
        <v>0</v>
      </c>
      <c r="G54" s="114">
        <f t="shared" si="18"/>
        <v>0</v>
      </c>
      <c r="H54" s="114">
        <f t="shared" si="18"/>
        <v>0</v>
      </c>
      <c r="I54" s="114">
        <f t="shared" si="18"/>
        <v>0</v>
      </c>
      <c r="J54" s="114">
        <f t="shared" si="18"/>
        <v>0</v>
      </c>
      <c r="K54" s="114">
        <f t="shared" si="18"/>
        <v>0</v>
      </c>
      <c r="L54" s="114"/>
      <c r="M54" s="115"/>
    </row>
    <row r="55" spans="1:16" s="75" customFormat="1" ht="14.25" customHeight="1">
      <c r="A55" s="80">
        <v>4241</v>
      </c>
      <c r="B55" s="60" t="s">
        <v>92</v>
      </c>
      <c r="C55" s="13">
        <f>SUM(D55:K55)</f>
        <v>6000</v>
      </c>
      <c r="D55" s="72">
        <v>3000</v>
      </c>
      <c r="E55" s="72">
        <v>3000</v>
      </c>
      <c r="F55" s="139"/>
      <c r="G55" s="139"/>
      <c r="H55" s="139"/>
      <c r="I55" s="73"/>
      <c r="J55" s="73"/>
      <c r="K55" s="73"/>
      <c r="L55" s="74"/>
      <c r="M55" s="83"/>
      <c r="P55" s="76"/>
    </row>
    <row r="56" spans="1:16" s="19" customFormat="1" ht="36" customHeight="1">
      <c r="A56" s="206" t="s">
        <v>14</v>
      </c>
      <c r="B56" s="207"/>
      <c r="C56" s="106">
        <f aca="true" t="shared" si="19" ref="C56:M56">SUM(C5,C13,C44,C47,C49)</f>
        <v>984530</v>
      </c>
      <c r="D56" s="106">
        <f t="shared" si="19"/>
        <v>722900</v>
      </c>
      <c r="E56" s="106">
        <f t="shared" si="19"/>
        <v>37000</v>
      </c>
      <c r="F56" s="106">
        <f t="shared" si="19"/>
        <v>93210</v>
      </c>
      <c r="G56" s="106">
        <f t="shared" si="19"/>
        <v>131420</v>
      </c>
      <c r="H56" s="106">
        <f t="shared" si="19"/>
        <v>0</v>
      </c>
      <c r="I56" s="106">
        <f t="shared" si="19"/>
        <v>0</v>
      </c>
      <c r="J56" s="106">
        <f t="shared" si="19"/>
        <v>0</v>
      </c>
      <c r="K56" s="106">
        <f t="shared" si="19"/>
        <v>0</v>
      </c>
      <c r="L56" s="106">
        <f t="shared" si="19"/>
        <v>984530</v>
      </c>
      <c r="M56" s="107">
        <f t="shared" si="19"/>
        <v>984530</v>
      </c>
      <c r="P56" s="3"/>
    </row>
    <row r="57" spans="1:16" s="19" customFormat="1" ht="36" customHeight="1" thickBot="1">
      <c r="A57" s="227" t="s">
        <v>102</v>
      </c>
      <c r="B57" s="228"/>
      <c r="C57" s="108">
        <f>SUM(D57:K57)</f>
        <v>984530</v>
      </c>
      <c r="D57" s="108">
        <f aca="true" t="shared" si="20" ref="D57:M57">SUM(D4+D46)</f>
        <v>722900</v>
      </c>
      <c r="E57" s="108">
        <f t="shared" si="20"/>
        <v>37000</v>
      </c>
      <c r="F57" s="108">
        <f t="shared" si="20"/>
        <v>93210</v>
      </c>
      <c r="G57" s="108">
        <f t="shared" si="20"/>
        <v>131420</v>
      </c>
      <c r="H57" s="108">
        <f t="shared" si="20"/>
        <v>0</v>
      </c>
      <c r="I57" s="108">
        <f t="shared" si="20"/>
        <v>0</v>
      </c>
      <c r="J57" s="108">
        <f t="shared" si="20"/>
        <v>0</v>
      </c>
      <c r="K57" s="108">
        <f t="shared" si="20"/>
        <v>0</v>
      </c>
      <c r="L57" s="108">
        <f t="shared" si="20"/>
        <v>984530</v>
      </c>
      <c r="M57" s="109">
        <f t="shared" si="20"/>
        <v>984530</v>
      </c>
      <c r="P57" s="3"/>
    </row>
    <row r="62" spans="1:13" ht="20.25">
      <c r="A62" s="162"/>
      <c r="B62" s="162" t="s">
        <v>118</v>
      </c>
      <c r="C62" s="160"/>
      <c r="D62" s="160"/>
      <c r="E62" s="160"/>
      <c r="F62" s="160"/>
      <c r="G62" s="161"/>
      <c r="H62" s="160"/>
      <c r="I62" s="161" t="s">
        <v>119</v>
      </c>
      <c r="J62" s="160"/>
      <c r="K62" s="160"/>
      <c r="L62" s="160"/>
      <c r="M62" s="160"/>
    </row>
    <row r="63" spans="1:13" ht="30" customHeight="1">
      <c r="A63" s="156"/>
      <c r="B63" s="160"/>
      <c r="C63" s="160"/>
      <c r="D63" s="160"/>
      <c r="E63" s="162"/>
      <c r="F63" s="160"/>
      <c r="G63" s="160"/>
      <c r="H63" s="160"/>
      <c r="I63" s="160"/>
      <c r="J63" s="160"/>
      <c r="K63" s="160"/>
      <c r="L63" s="160"/>
      <c r="M63" s="160"/>
    </row>
    <row r="64" spans="1:13" ht="20.25">
      <c r="A64" s="157"/>
      <c r="B64" s="160"/>
      <c r="C64" s="160"/>
      <c r="D64" s="160"/>
      <c r="E64" s="160"/>
      <c r="F64" s="160"/>
      <c r="G64" s="163"/>
      <c r="H64" s="163"/>
      <c r="I64" s="164"/>
      <c r="J64" s="164"/>
      <c r="K64" s="164"/>
      <c r="L64" s="163"/>
      <c r="M64" s="163"/>
    </row>
    <row r="65" spans="1:13" s="167" customFormat="1" ht="20.25">
      <c r="A65" s="158"/>
      <c r="B65" s="163"/>
      <c r="C65" s="163"/>
      <c r="D65" s="163"/>
      <c r="E65" s="163"/>
      <c r="F65" s="163"/>
      <c r="G65" s="163"/>
      <c r="H65" s="166"/>
      <c r="I65" s="163"/>
      <c r="J65" s="166" t="s">
        <v>120</v>
      </c>
      <c r="K65" s="163"/>
      <c r="L65" s="166"/>
      <c r="M65" s="163"/>
    </row>
    <row r="66" spans="1:13" s="167" customFormat="1" ht="15.75">
      <c r="A66" s="157"/>
      <c r="B66" s="159"/>
      <c r="C66" s="159"/>
      <c r="D66" s="159"/>
      <c r="E66" s="159"/>
      <c r="F66" s="159"/>
      <c r="G66" s="159"/>
      <c r="H66" s="159"/>
      <c r="I66" s="159"/>
      <c r="J66" s="168"/>
      <c r="K66" s="159"/>
      <c r="L66" s="159"/>
      <c r="M66" s="159"/>
    </row>
    <row r="67" spans="1:4" s="4" customFormat="1" ht="21" customHeight="1" hidden="1">
      <c r="A67" s="208" t="s">
        <v>10</v>
      </c>
      <c r="B67" s="208"/>
      <c r="C67" s="208"/>
      <c r="D67" s="5" t="s">
        <v>67</v>
      </c>
    </row>
    <row r="68" spans="1:15" s="7" customFormat="1" ht="32.25" customHeight="1" hidden="1">
      <c r="A68" s="209" t="s">
        <v>37</v>
      </c>
      <c r="B68" s="211" t="s">
        <v>11</v>
      </c>
      <c r="C68" s="213" t="s">
        <v>45</v>
      </c>
      <c r="D68" s="202" t="s">
        <v>3</v>
      </c>
      <c r="E68" s="202" t="s">
        <v>4</v>
      </c>
      <c r="F68" s="202" t="s">
        <v>5</v>
      </c>
      <c r="G68" s="202" t="s">
        <v>6</v>
      </c>
      <c r="H68" s="202" t="s">
        <v>9</v>
      </c>
      <c r="I68" s="202" t="s">
        <v>8</v>
      </c>
      <c r="J68" s="202" t="s">
        <v>7</v>
      </c>
      <c r="K68" s="202">
        <v>922</v>
      </c>
      <c r="L68" s="194" t="s">
        <v>46</v>
      </c>
      <c r="M68" s="194" t="s">
        <v>47</v>
      </c>
      <c r="N68" s="6" t="s">
        <v>12</v>
      </c>
      <c r="O68" s="6" t="s">
        <v>13</v>
      </c>
    </row>
    <row r="69" spans="1:15" s="7" customFormat="1" ht="60.75" customHeight="1" hidden="1">
      <c r="A69" s="210"/>
      <c r="B69" s="212"/>
      <c r="C69" s="214"/>
      <c r="D69" s="203"/>
      <c r="E69" s="203"/>
      <c r="F69" s="203"/>
      <c r="G69" s="203"/>
      <c r="H69" s="203"/>
      <c r="I69" s="203"/>
      <c r="J69" s="203"/>
      <c r="K69" s="203"/>
      <c r="L69" s="195"/>
      <c r="M69" s="195"/>
      <c r="N69" s="8"/>
      <c r="O69" s="8"/>
    </row>
    <row r="70" spans="1:15" ht="14.25" customHeight="1" hidden="1">
      <c r="A70" s="25">
        <v>32</v>
      </c>
      <c r="B70" s="9" t="s">
        <v>19</v>
      </c>
      <c r="C70" s="10">
        <f aca="true" t="shared" si="21" ref="C70:C75">SUM(D70:K70)</f>
        <v>0</v>
      </c>
      <c r="D70" s="26">
        <f>SUM(D71,D74)</f>
        <v>0</v>
      </c>
      <c r="E70" s="26">
        <f aca="true" t="shared" si="22" ref="E70:J70">SUM(E71,E74)</f>
        <v>0</v>
      </c>
      <c r="F70" s="26">
        <f t="shared" si="22"/>
        <v>0</v>
      </c>
      <c r="G70" s="26">
        <f t="shared" si="22"/>
        <v>0</v>
      </c>
      <c r="H70" s="26">
        <f t="shared" si="22"/>
        <v>0</v>
      </c>
      <c r="I70" s="26">
        <f t="shared" si="22"/>
        <v>0</v>
      </c>
      <c r="J70" s="26">
        <f t="shared" si="22"/>
        <v>0</v>
      </c>
      <c r="K70" s="26">
        <f>SUM(K71,K74)</f>
        <v>0</v>
      </c>
      <c r="L70" s="26">
        <f>SUM(C70*1.1)</f>
        <v>0</v>
      </c>
      <c r="M70" s="27">
        <f>SUM(L70*1.099)</f>
        <v>0</v>
      </c>
      <c r="N70" s="1">
        <v>0</v>
      </c>
      <c r="O70" s="1">
        <v>0</v>
      </c>
    </row>
    <row r="71" spans="1:15" ht="14.25" customHeight="1" hidden="1">
      <c r="A71" s="14">
        <v>321</v>
      </c>
      <c r="B71" s="15" t="s">
        <v>20</v>
      </c>
      <c r="C71" s="12">
        <f t="shared" si="21"/>
        <v>0</v>
      </c>
      <c r="D71" s="17">
        <f>SUM(D72:D73)</f>
        <v>0</v>
      </c>
      <c r="E71" s="17">
        <f aca="true" t="shared" si="23" ref="E71:M71">SUM(E72:E73)</f>
        <v>0</v>
      </c>
      <c r="F71" s="17">
        <f t="shared" si="23"/>
        <v>0</v>
      </c>
      <c r="G71" s="17">
        <f t="shared" si="23"/>
        <v>0</v>
      </c>
      <c r="H71" s="17">
        <f t="shared" si="23"/>
        <v>0</v>
      </c>
      <c r="I71" s="17">
        <f t="shared" si="23"/>
        <v>0</v>
      </c>
      <c r="J71" s="17">
        <f t="shared" si="23"/>
        <v>0</v>
      </c>
      <c r="K71" s="17">
        <f>SUM(K72:K73)</f>
        <v>0</v>
      </c>
      <c r="L71" s="17">
        <f t="shared" si="23"/>
        <v>0</v>
      </c>
      <c r="M71" s="28">
        <f t="shared" si="23"/>
        <v>0</v>
      </c>
      <c r="N71" s="1">
        <v>0</v>
      </c>
      <c r="O71" s="1">
        <v>0</v>
      </c>
    </row>
    <row r="72" spans="1:15" ht="27.75" customHeight="1" hidden="1">
      <c r="A72" s="29">
        <v>3212</v>
      </c>
      <c r="B72" s="30" t="s">
        <v>21</v>
      </c>
      <c r="C72" s="31">
        <f t="shared" si="21"/>
        <v>0</v>
      </c>
      <c r="D72" s="16"/>
      <c r="E72" s="16"/>
      <c r="F72" s="16"/>
      <c r="G72" s="16"/>
      <c r="H72" s="16"/>
      <c r="I72" s="16"/>
      <c r="J72" s="16"/>
      <c r="K72" s="16"/>
      <c r="L72" s="16"/>
      <c r="M72" s="32"/>
      <c r="N72" s="1">
        <v>0</v>
      </c>
      <c r="O72" s="1">
        <v>0</v>
      </c>
    </row>
    <row r="73" spans="1:15" ht="14.25" customHeight="1" hidden="1">
      <c r="A73" s="29">
        <v>3213</v>
      </c>
      <c r="B73" s="30" t="s">
        <v>22</v>
      </c>
      <c r="C73" s="31">
        <f t="shared" si="21"/>
        <v>0</v>
      </c>
      <c r="D73" s="16"/>
      <c r="E73" s="16"/>
      <c r="F73" s="16"/>
      <c r="G73" s="16"/>
      <c r="H73" s="16"/>
      <c r="I73" s="16"/>
      <c r="J73" s="16"/>
      <c r="K73" s="16"/>
      <c r="L73" s="16"/>
      <c r="M73" s="32"/>
      <c r="N73" s="1">
        <v>0</v>
      </c>
      <c r="O73" s="1">
        <v>0</v>
      </c>
    </row>
    <row r="74" spans="1:15" ht="14.25" customHeight="1" hidden="1">
      <c r="A74" s="14">
        <v>322</v>
      </c>
      <c r="B74" s="15" t="s">
        <v>23</v>
      </c>
      <c r="C74" s="12">
        <f t="shared" si="21"/>
        <v>0</v>
      </c>
      <c r="D74" s="17">
        <f>SUM(D75)</f>
        <v>0</v>
      </c>
      <c r="E74" s="17">
        <f aca="true" t="shared" si="24" ref="E74:M74">SUM(E75)</f>
        <v>0</v>
      </c>
      <c r="F74" s="17">
        <f t="shared" si="24"/>
        <v>0</v>
      </c>
      <c r="G74" s="17">
        <f t="shared" si="24"/>
        <v>0</v>
      </c>
      <c r="H74" s="17">
        <f t="shared" si="24"/>
        <v>0</v>
      </c>
      <c r="I74" s="17">
        <f t="shared" si="24"/>
        <v>0</v>
      </c>
      <c r="J74" s="17">
        <f t="shared" si="24"/>
        <v>0</v>
      </c>
      <c r="K74" s="17">
        <f t="shared" si="24"/>
        <v>0</v>
      </c>
      <c r="L74" s="17">
        <f t="shared" si="24"/>
        <v>0</v>
      </c>
      <c r="M74" s="28">
        <f t="shared" si="24"/>
        <v>0</v>
      </c>
      <c r="N74" s="1">
        <v>0</v>
      </c>
      <c r="O74" s="1">
        <v>0</v>
      </c>
    </row>
    <row r="75" spans="1:15" ht="14.25" customHeight="1" hidden="1">
      <c r="A75" s="33">
        <v>3225</v>
      </c>
      <c r="B75" s="34" t="s">
        <v>26</v>
      </c>
      <c r="C75" s="35">
        <f t="shared" si="21"/>
        <v>0</v>
      </c>
      <c r="D75" s="36"/>
      <c r="E75" s="37"/>
      <c r="F75" s="36"/>
      <c r="G75" s="37"/>
      <c r="H75" s="37"/>
      <c r="I75" s="37"/>
      <c r="J75" s="37"/>
      <c r="K75" s="37"/>
      <c r="L75" s="36"/>
      <c r="M75" s="38"/>
      <c r="N75" s="1">
        <v>0</v>
      </c>
      <c r="O75" s="1">
        <v>0</v>
      </c>
    </row>
    <row r="76" spans="1:13" s="19" customFormat="1" ht="15" hidden="1">
      <c r="A76" s="215" t="s">
        <v>14</v>
      </c>
      <c r="B76" s="216"/>
      <c r="C76" s="39">
        <f>SUM(C70)</f>
        <v>0</v>
      </c>
      <c r="D76" s="39">
        <f>SUM(D70)</f>
        <v>0</v>
      </c>
      <c r="E76" s="39">
        <f aca="true" t="shared" si="25" ref="E76:M76">SUM(E70)</f>
        <v>0</v>
      </c>
      <c r="F76" s="39">
        <f t="shared" si="25"/>
        <v>0</v>
      </c>
      <c r="G76" s="39">
        <f t="shared" si="25"/>
        <v>0</v>
      </c>
      <c r="H76" s="39">
        <f t="shared" si="25"/>
        <v>0</v>
      </c>
      <c r="I76" s="39">
        <f t="shared" si="25"/>
        <v>0</v>
      </c>
      <c r="J76" s="39">
        <f t="shared" si="25"/>
        <v>0</v>
      </c>
      <c r="K76" s="39">
        <f>SUM(K70)</f>
        <v>0</v>
      </c>
      <c r="L76" s="39">
        <f t="shared" si="25"/>
        <v>0</v>
      </c>
      <c r="M76" s="39">
        <f t="shared" si="25"/>
        <v>0</v>
      </c>
    </row>
    <row r="77" spans="1:13" s="19" customFormat="1" ht="15" hidden="1">
      <c r="A77" s="40"/>
      <c r="B77" s="20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</row>
    <row r="78" spans="1:13" s="19" customFormat="1" ht="15" hidden="1">
      <c r="A78" s="217" t="s">
        <v>10</v>
      </c>
      <c r="B78" s="217"/>
      <c r="C78" s="217"/>
      <c r="D78" s="5" t="s">
        <v>42</v>
      </c>
      <c r="E78" s="4"/>
      <c r="F78" s="4"/>
      <c r="G78" s="21"/>
      <c r="H78" s="21"/>
      <c r="I78" s="21"/>
      <c r="J78" s="21"/>
      <c r="K78" s="21"/>
      <c r="L78" s="21"/>
      <c r="M78" s="21"/>
    </row>
    <row r="79" spans="1:15" s="7" customFormat="1" ht="32.25" customHeight="1" hidden="1">
      <c r="A79" s="209" t="s">
        <v>37</v>
      </c>
      <c r="B79" s="211" t="s">
        <v>11</v>
      </c>
      <c r="C79" s="213" t="s">
        <v>45</v>
      </c>
      <c r="D79" s="202" t="s">
        <v>3</v>
      </c>
      <c r="E79" s="202" t="s">
        <v>4</v>
      </c>
      <c r="F79" s="202" t="s">
        <v>5</v>
      </c>
      <c r="G79" s="202" t="s">
        <v>6</v>
      </c>
      <c r="H79" s="202" t="s">
        <v>9</v>
      </c>
      <c r="I79" s="202" t="s">
        <v>8</v>
      </c>
      <c r="J79" s="202" t="s">
        <v>7</v>
      </c>
      <c r="K79" s="202">
        <v>922</v>
      </c>
      <c r="L79" s="194" t="s">
        <v>46</v>
      </c>
      <c r="M79" s="194" t="s">
        <v>47</v>
      </c>
      <c r="N79" s="6" t="s">
        <v>12</v>
      </c>
      <c r="O79" s="6" t="s">
        <v>13</v>
      </c>
    </row>
    <row r="80" spans="1:15" s="7" customFormat="1" ht="65.25" customHeight="1" hidden="1">
      <c r="A80" s="210"/>
      <c r="B80" s="212"/>
      <c r="C80" s="214"/>
      <c r="D80" s="203"/>
      <c r="E80" s="203"/>
      <c r="F80" s="203"/>
      <c r="G80" s="203"/>
      <c r="H80" s="203"/>
      <c r="I80" s="203"/>
      <c r="J80" s="203"/>
      <c r="K80" s="203"/>
      <c r="L80" s="195"/>
      <c r="M80" s="195"/>
      <c r="N80" s="8"/>
      <c r="O80" s="8"/>
    </row>
    <row r="81" spans="1:15" ht="14.25" customHeight="1" hidden="1">
      <c r="A81" s="25">
        <v>32</v>
      </c>
      <c r="B81" s="9" t="s">
        <v>19</v>
      </c>
      <c r="C81" s="10">
        <f aca="true" t="shared" si="26" ref="C81:C86">SUM(D81:K81)</f>
        <v>0</v>
      </c>
      <c r="D81" s="26">
        <f aca="true" t="shared" si="27" ref="D81:I81">SUM(D82,D85)</f>
        <v>0</v>
      </c>
      <c r="E81" s="26">
        <f t="shared" si="27"/>
        <v>0</v>
      </c>
      <c r="F81" s="26">
        <f t="shared" si="27"/>
        <v>0</v>
      </c>
      <c r="G81" s="26">
        <f t="shared" si="27"/>
        <v>0</v>
      </c>
      <c r="H81" s="26">
        <f t="shared" si="27"/>
        <v>0</v>
      </c>
      <c r="I81" s="26">
        <f t="shared" si="27"/>
        <v>0</v>
      </c>
      <c r="J81" s="26">
        <f>SUM(J82,J85)</f>
        <v>0</v>
      </c>
      <c r="K81" s="26">
        <f>SUM(K82,K85)</f>
        <v>0</v>
      </c>
      <c r="L81" s="26">
        <f>SUM(C81*1.1)</f>
        <v>0</v>
      </c>
      <c r="M81" s="27">
        <f>SUM(L81*1.099)</f>
        <v>0</v>
      </c>
      <c r="N81" s="1">
        <v>0</v>
      </c>
      <c r="O81" s="1">
        <v>0</v>
      </c>
    </row>
    <row r="82" spans="1:15" ht="14.25" customHeight="1" hidden="1">
      <c r="A82" s="14">
        <v>321</v>
      </c>
      <c r="B82" s="15" t="s">
        <v>20</v>
      </c>
      <c r="C82" s="12">
        <f t="shared" si="26"/>
        <v>0</v>
      </c>
      <c r="D82" s="17">
        <f aca="true" t="shared" si="28" ref="D82:M82">SUM(D83:D84)</f>
        <v>0</v>
      </c>
      <c r="E82" s="17">
        <f t="shared" si="28"/>
        <v>0</v>
      </c>
      <c r="F82" s="17">
        <f t="shared" si="28"/>
        <v>0</v>
      </c>
      <c r="G82" s="17">
        <f t="shared" si="28"/>
        <v>0</v>
      </c>
      <c r="H82" s="17">
        <f t="shared" si="28"/>
        <v>0</v>
      </c>
      <c r="I82" s="17">
        <f t="shared" si="28"/>
        <v>0</v>
      </c>
      <c r="J82" s="17">
        <f>SUM(J83:J84)</f>
        <v>0</v>
      </c>
      <c r="K82" s="17">
        <f>SUM(K83:K84)</f>
        <v>0</v>
      </c>
      <c r="L82" s="17">
        <f t="shared" si="28"/>
        <v>0</v>
      </c>
      <c r="M82" s="28">
        <f t="shared" si="28"/>
        <v>0</v>
      </c>
      <c r="N82" s="1">
        <v>0</v>
      </c>
      <c r="O82" s="1">
        <v>0</v>
      </c>
    </row>
    <row r="83" spans="1:15" ht="27.75" customHeight="1" hidden="1">
      <c r="A83" s="29">
        <v>3212</v>
      </c>
      <c r="B83" s="30" t="s">
        <v>21</v>
      </c>
      <c r="C83" s="31">
        <f t="shared" si="26"/>
        <v>0</v>
      </c>
      <c r="D83" s="16"/>
      <c r="E83" s="16"/>
      <c r="F83" s="16"/>
      <c r="G83" s="16"/>
      <c r="H83" s="16"/>
      <c r="I83" s="16"/>
      <c r="J83" s="16"/>
      <c r="K83" s="16"/>
      <c r="L83" s="16"/>
      <c r="M83" s="32"/>
      <c r="N83" s="1">
        <v>0</v>
      </c>
      <c r="O83" s="1">
        <v>0</v>
      </c>
    </row>
    <row r="84" spans="1:15" ht="14.25" customHeight="1" hidden="1">
      <c r="A84" s="29">
        <v>3213</v>
      </c>
      <c r="B84" s="30" t="s">
        <v>22</v>
      </c>
      <c r="C84" s="31">
        <f t="shared" si="26"/>
        <v>0</v>
      </c>
      <c r="D84" s="16"/>
      <c r="E84" s="16"/>
      <c r="F84" s="16"/>
      <c r="G84" s="16"/>
      <c r="H84" s="16"/>
      <c r="I84" s="16"/>
      <c r="J84" s="16"/>
      <c r="K84" s="16"/>
      <c r="L84" s="16"/>
      <c r="M84" s="32"/>
      <c r="N84" s="1">
        <v>0</v>
      </c>
      <c r="O84" s="1">
        <v>0</v>
      </c>
    </row>
    <row r="85" spans="1:15" ht="14.25" customHeight="1" hidden="1">
      <c r="A85" s="14">
        <v>322</v>
      </c>
      <c r="B85" s="15" t="s">
        <v>23</v>
      </c>
      <c r="C85" s="12">
        <f t="shared" si="26"/>
        <v>0</v>
      </c>
      <c r="D85" s="17">
        <f aca="true" t="shared" si="29" ref="D85:M85">SUM(D86)</f>
        <v>0</v>
      </c>
      <c r="E85" s="17">
        <f t="shared" si="29"/>
        <v>0</v>
      </c>
      <c r="F85" s="17">
        <f t="shared" si="29"/>
        <v>0</v>
      </c>
      <c r="G85" s="17">
        <f t="shared" si="29"/>
        <v>0</v>
      </c>
      <c r="H85" s="17">
        <f t="shared" si="29"/>
        <v>0</v>
      </c>
      <c r="I85" s="17">
        <f t="shared" si="29"/>
        <v>0</v>
      </c>
      <c r="J85" s="17">
        <f>SUM(J86)</f>
        <v>0</v>
      </c>
      <c r="K85" s="17">
        <f>SUM(K86)</f>
        <v>0</v>
      </c>
      <c r="L85" s="17">
        <f t="shared" si="29"/>
        <v>0</v>
      </c>
      <c r="M85" s="28">
        <f t="shared" si="29"/>
        <v>0</v>
      </c>
      <c r="N85" s="1">
        <v>0</v>
      </c>
      <c r="O85" s="1">
        <v>0</v>
      </c>
    </row>
    <row r="86" spans="1:15" ht="14.25" customHeight="1" hidden="1">
      <c r="A86" s="33">
        <v>3225</v>
      </c>
      <c r="B86" s="34" t="s">
        <v>26</v>
      </c>
      <c r="C86" s="35">
        <f t="shared" si="26"/>
        <v>0</v>
      </c>
      <c r="D86" s="36"/>
      <c r="E86" s="37"/>
      <c r="F86" s="36"/>
      <c r="G86" s="37"/>
      <c r="H86" s="37"/>
      <c r="I86" s="37"/>
      <c r="J86" s="37"/>
      <c r="K86" s="37"/>
      <c r="L86" s="36"/>
      <c r="M86" s="38"/>
      <c r="N86" s="1">
        <v>0</v>
      </c>
      <c r="O86" s="1">
        <v>0</v>
      </c>
    </row>
    <row r="87" spans="1:13" s="19" customFormat="1" ht="15" hidden="1">
      <c r="A87" s="220" t="s">
        <v>14</v>
      </c>
      <c r="B87" s="220"/>
      <c r="C87" s="39">
        <f>SUM(C81)</f>
        <v>0</v>
      </c>
      <c r="D87" s="39">
        <f>SUM(D81)</f>
        <v>0</v>
      </c>
      <c r="E87" s="39">
        <f aca="true" t="shared" si="30" ref="E87:M87">SUM(E81)</f>
        <v>0</v>
      </c>
      <c r="F87" s="39">
        <f t="shared" si="30"/>
        <v>0</v>
      </c>
      <c r="G87" s="39">
        <f t="shared" si="30"/>
        <v>0</v>
      </c>
      <c r="H87" s="39">
        <f t="shared" si="30"/>
        <v>0</v>
      </c>
      <c r="I87" s="39">
        <f t="shared" si="30"/>
        <v>0</v>
      </c>
      <c r="J87" s="39">
        <f>SUM(J81)</f>
        <v>0</v>
      </c>
      <c r="K87" s="39">
        <f>SUM(K81)</f>
        <v>0</v>
      </c>
      <c r="L87" s="39">
        <f t="shared" si="30"/>
        <v>0</v>
      </c>
      <c r="M87" s="39">
        <f t="shared" si="30"/>
        <v>0</v>
      </c>
    </row>
    <row r="88" spans="1:13" s="19" customFormat="1" ht="15" hidden="1">
      <c r="A88" s="20"/>
      <c r="B88" s="20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</row>
    <row r="89" spans="1:4" s="4" customFormat="1" ht="21" customHeight="1" hidden="1">
      <c r="A89" s="208" t="s">
        <v>10</v>
      </c>
      <c r="B89" s="208"/>
      <c r="C89" s="208"/>
      <c r="D89" s="5" t="s">
        <v>41</v>
      </c>
    </row>
    <row r="90" spans="1:15" s="7" customFormat="1" ht="32.25" customHeight="1" hidden="1">
      <c r="A90" s="209" t="s">
        <v>37</v>
      </c>
      <c r="B90" s="211" t="s">
        <v>11</v>
      </c>
      <c r="C90" s="213" t="s">
        <v>45</v>
      </c>
      <c r="D90" s="202" t="s">
        <v>3</v>
      </c>
      <c r="E90" s="202" t="s">
        <v>4</v>
      </c>
      <c r="F90" s="202" t="s">
        <v>5</v>
      </c>
      <c r="G90" s="202" t="s">
        <v>6</v>
      </c>
      <c r="H90" s="202" t="s">
        <v>9</v>
      </c>
      <c r="I90" s="202" t="s">
        <v>8</v>
      </c>
      <c r="J90" s="202" t="s">
        <v>7</v>
      </c>
      <c r="K90" s="202">
        <v>922</v>
      </c>
      <c r="L90" s="194" t="s">
        <v>46</v>
      </c>
      <c r="M90" s="194" t="s">
        <v>47</v>
      </c>
      <c r="N90" s="6" t="s">
        <v>12</v>
      </c>
      <c r="O90" s="6" t="s">
        <v>13</v>
      </c>
    </row>
    <row r="91" spans="1:15" s="7" customFormat="1" ht="60" customHeight="1" hidden="1">
      <c r="A91" s="210"/>
      <c r="B91" s="212"/>
      <c r="C91" s="214"/>
      <c r="D91" s="203"/>
      <c r="E91" s="203"/>
      <c r="F91" s="203"/>
      <c r="G91" s="203"/>
      <c r="H91" s="203"/>
      <c r="I91" s="203"/>
      <c r="J91" s="203"/>
      <c r="K91" s="203"/>
      <c r="L91" s="195"/>
      <c r="M91" s="195"/>
      <c r="N91" s="8"/>
      <c r="O91" s="8"/>
    </row>
    <row r="92" spans="1:15" ht="14.25" customHeight="1" hidden="1">
      <c r="A92" s="25">
        <v>32</v>
      </c>
      <c r="B92" s="9" t="s">
        <v>19</v>
      </c>
      <c r="C92" s="10">
        <f aca="true" t="shared" si="31" ref="C92:C102">SUM(D92:K92)</f>
        <v>0</v>
      </c>
      <c r="D92" s="26">
        <f>SUM(D93,D95,D99)</f>
        <v>0</v>
      </c>
      <c r="E92" s="26">
        <f aca="true" t="shared" si="32" ref="E92:J92">SUM(E93,E95,E99)</f>
        <v>0</v>
      </c>
      <c r="F92" s="26">
        <f t="shared" si="32"/>
        <v>0</v>
      </c>
      <c r="G92" s="26">
        <f t="shared" si="32"/>
        <v>0</v>
      </c>
      <c r="H92" s="26">
        <f t="shared" si="32"/>
        <v>0</v>
      </c>
      <c r="I92" s="26">
        <f t="shared" si="32"/>
        <v>0</v>
      </c>
      <c r="J92" s="26">
        <f t="shared" si="32"/>
        <v>0</v>
      </c>
      <c r="K92" s="26">
        <f>SUM(K93,K95,K99)</f>
        <v>0</v>
      </c>
      <c r="L92" s="26">
        <f>SUM(C92*1.1)</f>
        <v>0</v>
      </c>
      <c r="M92" s="27">
        <f>SUM(L92*1.099)</f>
        <v>0</v>
      </c>
      <c r="N92" s="1">
        <v>0</v>
      </c>
      <c r="O92" s="1">
        <v>0</v>
      </c>
    </row>
    <row r="93" spans="1:15" ht="14.25" customHeight="1" hidden="1">
      <c r="A93" s="14">
        <v>321</v>
      </c>
      <c r="B93" s="15" t="s">
        <v>20</v>
      </c>
      <c r="C93" s="12">
        <f t="shared" si="31"/>
        <v>0</v>
      </c>
      <c r="D93" s="17">
        <f>SUM(D94)</f>
        <v>0</v>
      </c>
      <c r="E93" s="17">
        <f aca="true" t="shared" si="33" ref="E93:M93">SUM(E94)</f>
        <v>0</v>
      </c>
      <c r="F93" s="17">
        <f t="shared" si="33"/>
        <v>0</v>
      </c>
      <c r="G93" s="17">
        <f t="shared" si="33"/>
        <v>0</v>
      </c>
      <c r="H93" s="17">
        <f t="shared" si="33"/>
        <v>0</v>
      </c>
      <c r="I93" s="17">
        <f t="shared" si="33"/>
        <v>0</v>
      </c>
      <c r="J93" s="17">
        <f t="shared" si="33"/>
        <v>0</v>
      </c>
      <c r="K93" s="17">
        <f t="shared" si="33"/>
        <v>0</v>
      </c>
      <c r="L93" s="17">
        <f t="shared" si="33"/>
        <v>0</v>
      </c>
      <c r="M93" s="28">
        <f t="shared" si="33"/>
        <v>0</v>
      </c>
      <c r="N93" s="1">
        <v>0</v>
      </c>
      <c r="O93" s="1">
        <v>0</v>
      </c>
    </row>
    <row r="94" spans="1:15" ht="14.25" customHeight="1" hidden="1">
      <c r="A94" s="29">
        <v>3213</v>
      </c>
      <c r="B94" s="30" t="s">
        <v>22</v>
      </c>
      <c r="C94" s="31">
        <f t="shared" si="31"/>
        <v>0</v>
      </c>
      <c r="D94" s="16"/>
      <c r="E94" s="16"/>
      <c r="F94" s="16"/>
      <c r="G94" s="16"/>
      <c r="H94" s="16"/>
      <c r="I94" s="16"/>
      <c r="J94" s="16"/>
      <c r="K94" s="16"/>
      <c r="L94" s="16"/>
      <c r="M94" s="32"/>
      <c r="N94" s="1">
        <v>0</v>
      </c>
      <c r="O94" s="1">
        <v>0</v>
      </c>
    </row>
    <row r="95" spans="1:15" ht="14.25" customHeight="1" hidden="1">
      <c r="A95" s="14">
        <v>322</v>
      </c>
      <c r="B95" s="15" t="s">
        <v>23</v>
      </c>
      <c r="C95" s="12">
        <f t="shared" si="31"/>
        <v>0</v>
      </c>
      <c r="D95" s="17">
        <f>SUM(D96:D98)</f>
        <v>0</v>
      </c>
      <c r="E95" s="17">
        <f aca="true" t="shared" si="34" ref="E95:M95">SUM(E96:E98)</f>
        <v>0</v>
      </c>
      <c r="F95" s="17">
        <f t="shared" si="34"/>
        <v>0</v>
      </c>
      <c r="G95" s="17">
        <f t="shared" si="34"/>
        <v>0</v>
      </c>
      <c r="H95" s="17">
        <f t="shared" si="34"/>
        <v>0</v>
      </c>
      <c r="I95" s="17">
        <f t="shared" si="34"/>
        <v>0</v>
      </c>
      <c r="J95" s="17">
        <f t="shared" si="34"/>
        <v>0</v>
      </c>
      <c r="K95" s="17">
        <f>SUM(K96:K98)</f>
        <v>0</v>
      </c>
      <c r="L95" s="17">
        <f t="shared" si="34"/>
        <v>0</v>
      </c>
      <c r="M95" s="28">
        <f t="shared" si="34"/>
        <v>0</v>
      </c>
      <c r="N95" s="1">
        <v>0</v>
      </c>
      <c r="O95" s="1">
        <v>0</v>
      </c>
    </row>
    <row r="96" spans="1:15" ht="19.5" customHeight="1" hidden="1">
      <c r="A96" s="29">
        <v>3221</v>
      </c>
      <c r="B96" s="30" t="s">
        <v>24</v>
      </c>
      <c r="C96" s="31">
        <f t="shared" si="31"/>
        <v>0</v>
      </c>
      <c r="D96" s="16"/>
      <c r="E96" s="16"/>
      <c r="F96" s="16"/>
      <c r="G96" s="16"/>
      <c r="H96" s="16"/>
      <c r="I96" s="16"/>
      <c r="J96" s="16"/>
      <c r="K96" s="16"/>
      <c r="L96" s="16"/>
      <c r="M96" s="32"/>
      <c r="N96" s="1">
        <v>0</v>
      </c>
      <c r="O96" s="1">
        <v>0</v>
      </c>
    </row>
    <row r="97" spans="1:15" ht="14.25" customHeight="1" hidden="1">
      <c r="A97" s="29">
        <v>3222</v>
      </c>
      <c r="B97" s="30" t="s">
        <v>25</v>
      </c>
      <c r="C97" s="31">
        <f t="shared" si="31"/>
        <v>0</v>
      </c>
      <c r="D97" s="41"/>
      <c r="E97" s="41"/>
      <c r="F97" s="41"/>
      <c r="G97" s="41"/>
      <c r="H97" s="41"/>
      <c r="I97" s="41"/>
      <c r="J97" s="41"/>
      <c r="K97" s="41"/>
      <c r="L97" s="16"/>
      <c r="M97" s="32"/>
      <c r="N97" s="1">
        <v>0</v>
      </c>
      <c r="O97" s="1">
        <v>0</v>
      </c>
    </row>
    <row r="98" spans="1:15" ht="14.25" customHeight="1" hidden="1">
      <c r="A98" s="29">
        <v>3225</v>
      </c>
      <c r="B98" s="30" t="s">
        <v>26</v>
      </c>
      <c r="C98" s="31">
        <f t="shared" si="31"/>
        <v>0</v>
      </c>
      <c r="D98" s="16"/>
      <c r="E98" s="41"/>
      <c r="F98" s="16"/>
      <c r="G98" s="41"/>
      <c r="H98" s="41"/>
      <c r="I98" s="41"/>
      <c r="J98" s="41"/>
      <c r="K98" s="41"/>
      <c r="L98" s="16"/>
      <c r="M98" s="32"/>
      <c r="N98" s="1">
        <v>0</v>
      </c>
      <c r="O98" s="1">
        <v>0</v>
      </c>
    </row>
    <row r="99" spans="1:13" ht="18" customHeight="1" hidden="1">
      <c r="A99" s="14">
        <v>323</v>
      </c>
      <c r="B99" s="15" t="s">
        <v>27</v>
      </c>
      <c r="C99" s="12">
        <f t="shared" si="31"/>
        <v>0</v>
      </c>
      <c r="D99" s="17">
        <f>SUM(D100:D102)</f>
        <v>0</v>
      </c>
      <c r="E99" s="17">
        <f aca="true" t="shared" si="35" ref="E99:M99">SUM(E100:E102)</f>
        <v>0</v>
      </c>
      <c r="F99" s="17">
        <f t="shared" si="35"/>
        <v>0</v>
      </c>
      <c r="G99" s="17">
        <f t="shared" si="35"/>
        <v>0</v>
      </c>
      <c r="H99" s="17">
        <f t="shared" si="35"/>
        <v>0</v>
      </c>
      <c r="I99" s="17">
        <f t="shared" si="35"/>
        <v>0</v>
      </c>
      <c r="J99" s="17">
        <f t="shared" si="35"/>
        <v>0</v>
      </c>
      <c r="K99" s="17">
        <f>SUM(K100:K102)</f>
        <v>0</v>
      </c>
      <c r="L99" s="17">
        <f t="shared" si="35"/>
        <v>0</v>
      </c>
      <c r="M99" s="28">
        <f t="shared" si="35"/>
        <v>0</v>
      </c>
    </row>
    <row r="100" spans="1:13" ht="15" hidden="1">
      <c r="A100" s="29">
        <v>3236</v>
      </c>
      <c r="B100" s="30" t="s">
        <v>38</v>
      </c>
      <c r="C100" s="31">
        <f t="shared" si="31"/>
        <v>0</v>
      </c>
      <c r="D100" s="41"/>
      <c r="E100" s="41"/>
      <c r="F100" s="41"/>
      <c r="G100" s="41"/>
      <c r="H100" s="41"/>
      <c r="I100" s="41"/>
      <c r="J100" s="41"/>
      <c r="K100" s="41"/>
      <c r="L100" s="16"/>
      <c r="M100" s="32"/>
    </row>
    <row r="101" spans="1:13" ht="15" hidden="1">
      <c r="A101" s="29">
        <v>3237</v>
      </c>
      <c r="B101" s="30" t="s">
        <v>29</v>
      </c>
      <c r="C101" s="31">
        <f t="shared" si="31"/>
        <v>0</v>
      </c>
      <c r="D101" s="41"/>
      <c r="E101" s="41"/>
      <c r="F101" s="41"/>
      <c r="G101" s="41"/>
      <c r="H101" s="41"/>
      <c r="I101" s="41"/>
      <c r="J101" s="41"/>
      <c r="K101" s="41"/>
      <c r="L101" s="16"/>
      <c r="M101" s="32"/>
    </row>
    <row r="102" spans="1:13" ht="15" hidden="1">
      <c r="A102" s="33">
        <v>3239</v>
      </c>
      <c r="B102" s="34" t="s">
        <v>30</v>
      </c>
      <c r="C102" s="35">
        <f t="shared" si="31"/>
        <v>0</v>
      </c>
      <c r="D102" s="36"/>
      <c r="E102" s="37"/>
      <c r="F102" s="36"/>
      <c r="G102" s="37"/>
      <c r="H102" s="37"/>
      <c r="I102" s="37"/>
      <c r="J102" s="37"/>
      <c r="K102" s="37"/>
      <c r="L102" s="36"/>
      <c r="M102" s="38"/>
    </row>
    <row r="103" spans="1:13" s="19" customFormat="1" ht="15" hidden="1">
      <c r="A103" s="220" t="s">
        <v>14</v>
      </c>
      <c r="B103" s="220"/>
      <c r="C103" s="39">
        <f>SUM(C92)</f>
        <v>0</v>
      </c>
      <c r="D103" s="18">
        <f>SUM(D92)</f>
        <v>0</v>
      </c>
      <c r="E103" s="18">
        <f aca="true" t="shared" si="36" ref="E103:M103">SUM(E92)</f>
        <v>0</v>
      </c>
      <c r="F103" s="18">
        <f t="shared" si="36"/>
        <v>0</v>
      </c>
      <c r="G103" s="18">
        <f t="shared" si="36"/>
        <v>0</v>
      </c>
      <c r="H103" s="18">
        <f t="shared" si="36"/>
        <v>0</v>
      </c>
      <c r="I103" s="18">
        <f t="shared" si="36"/>
        <v>0</v>
      </c>
      <c r="J103" s="18">
        <f t="shared" si="36"/>
        <v>0</v>
      </c>
      <c r="K103" s="18">
        <f>SUM(K92)</f>
        <v>0</v>
      </c>
      <c r="L103" s="18">
        <f t="shared" si="36"/>
        <v>0</v>
      </c>
      <c r="M103" s="18">
        <f t="shared" si="36"/>
        <v>0</v>
      </c>
    </row>
    <row r="104" spans="1:13" s="19" customFormat="1" ht="15" hidden="1">
      <c r="A104" s="20"/>
      <c r="B104" s="20"/>
      <c r="C104" s="21"/>
      <c r="D104" s="22"/>
      <c r="E104" s="23"/>
      <c r="F104" s="23"/>
      <c r="G104" s="23"/>
      <c r="H104" s="23"/>
      <c r="I104" s="23"/>
      <c r="J104" s="23"/>
      <c r="K104" s="23"/>
      <c r="L104" s="23"/>
      <c r="M104" s="23"/>
    </row>
    <row r="105" spans="1:4" s="4" customFormat="1" ht="21" customHeight="1" hidden="1">
      <c r="A105" s="208" t="s">
        <v>10</v>
      </c>
      <c r="B105" s="208"/>
      <c r="C105" s="208"/>
      <c r="D105" s="5" t="s">
        <v>40</v>
      </c>
    </row>
    <row r="106" spans="1:13" ht="32.25" customHeight="1" hidden="1">
      <c r="A106" s="209" t="s">
        <v>37</v>
      </c>
      <c r="B106" s="211" t="s">
        <v>11</v>
      </c>
      <c r="C106" s="213" t="s">
        <v>45</v>
      </c>
      <c r="D106" s="202" t="s">
        <v>3</v>
      </c>
      <c r="E106" s="202" t="s">
        <v>4</v>
      </c>
      <c r="F106" s="202" t="s">
        <v>5</v>
      </c>
      <c r="G106" s="202" t="s">
        <v>6</v>
      </c>
      <c r="H106" s="202" t="s">
        <v>9</v>
      </c>
      <c r="I106" s="202" t="s">
        <v>8</v>
      </c>
      <c r="J106" s="202" t="s">
        <v>7</v>
      </c>
      <c r="K106" s="202">
        <v>922</v>
      </c>
      <c r="L106" s="194" t="s">
        <v>46</v>
      </c>
      <c r="M106" s="194" t="s">
        <v>47</v>
      </c>
    </row>
    <row r="107" spans="1:13" ht="54.75" customHeight="1" hidden="1">
      <c r="A107" s="221"/>
      <c r="B107" s="222"/>
      <c r="C107" s="223"/>
      <c r="D107" s="218"/>
      <c r="E107" s="218"/>
      <c r="F107" s="218"/>
      <c r="G107" s="203"/>
      <c r="H107" s="218"/>
      <c r="I107" s="218"/>
      <c r="J107" s="218"/>
      <c r="K107" s="203"/>
      <c r="L107" s="219"/>
      <c r="M107" s="219"/>
    </row>
    <row r="108" spans="1:15" ht="15.75" customHeight="1" hidden="1">
      <c r="A108" s="25">
        <v>32</v>
      </c>
      <c r="B108" s="9" t="s">
        <v>19</v>
      </c>
      <c r="C108" s="10">
        <f aca="true" t="shared" si="37" ref="C108:C115">SUM(D108:K108)</f>
        <v>0</v>
      </c>
      <c r="D108" s="26">
        <f>SUM(D109,D112)</f>
        <v>0</v>
      </c>
      <c r="E108" s="26">
        <f aca="true" t="shared" si="38" ref="E108:J108">SUM(E109,E112)</f>
        <v>0</v>
      </c>
      <c r="F108" s="26">
        <f t="shared" si="38"/>
        <v>0</v>
      </c>
      <c r="G108" s="26">
        <f t="shared" si="38"/>
        <v>0</v>
      </c>
      <c r="H108" s="26">
        <f t="shared" si="38"/>
        <v>0</v>
      </c>
      <c r="I108" s="26">
        <f t="shared" si="38"/>
        <v>0</v>
      </c>
      <c r="J108" s="26">
        <f t="shared" si="38"/>
        <v>0</v>
      </c>
      <c r="K108" s="26">
        <f>SUM(K109,K112)</f>
        <v>0</v>
      </c>
      <c r="L108" s="26">
        <f>SUM(C108*1.1)</f>
        <v>0</v>
      </c>
      <c r="M108" s="27">
        <f>SUM(L108*1.099)</f>
        <v>0</v>
      </c>
      <c r="N108" s="1">
        <v>0</v>
      </c>
      <c r="O108" s="1">
        <v>0</v>
      </c>
    </row>
    <row r="109" spans="1:15" ht="14.25" customHeight="1" hidden="1">
      <c r="A109" s="14">
        <v>322</v>
      </c>
      <c r="B109" s="15" t="s">
        <v>23</v>
      </c>
      <c r="C109" s="12">
        <f t="shared" si="37"/>
        <v>0</v>
      </c>
      <c r="D109" s="17">
        <f>SUM(D110:D111)</f>
        <v>0</v>
      </c>
      <c r="E109" s="17">
        <f aca="true" t="shared" si="39" ref="E109:M109">SUM(E110:E111)</f>
        <v>0</v>
      </c>
      <c r="F109" s="17">
        <f t="shared" si="39"/>
        <v>0</v>
      </c>
      <c r="G109" s="17">
        <f t="shared" si="39"/>
        <v>0</v>
      </c>
      <c r="H109" s="17">
        <f t="shared" si="39"/>
        <v>0</v>
      </c>
      <c r="I109" s="17">
        <f t="shared" si="39"/>
        <v>0</v>
      </c>
      <c r="J109" s="17">
        <f t="shared" si="39"/>
        <v>0</v>
      </c>
      <c r="K109" s="17">
        <f>SUM(K110:K111)</f>
        <v>0</v>
      </c>
      <c r="L109" s="17">
        <f t="shared" si="39"/>
        <v>0</v>
      </c>
      <c r="M109" s="28">
        <f t="shared" si="39"/>
        <v>0</v>
      </c>
      <c r="N109" s="1">
        <v>0</v>
      </c>
      <c r="O109" s="1">
        <v>0</v>
      </c>
    </row>
    <row r="110" spans="1:15" ht="19.5" customHeight="1" hidden="1">
      <c r="A110" s="29">
        <v>3221</v>
      </c>
      <c r="B110" s="30" t="s">
        <v>24</v>
      </c>
      <c r="C110" s="31">
        <f t="shared" si="37"/>
        <v>0</v>
      </c>
      <c r="D110" s="16"/>
      <c r="E110" s="16"/>
      <c r="F110" s="16"/>
      <c r="G110" s="16"/>
      <c r="H110" s="16"/>
      <c r="I110" s="16"/>
      <c r="J110" s="16"/>
      <c r="K110" s="16"/>
      <c r="L110" s="16"/>
      <c r="M110" s="32"/>
      <c r="N110" s="1">
        <v>0</v>
      </c>
      <c r="O110" s="1">
        <v>0</v>
      </c>
    </row>
    <row r="111" spans="1:15" ht="14.25" customHeight="1" hidden="1">
      <c r="A111" s="29">
        <v>3225</v>
      </c>
      <c r="B111" s="30" t="s">
        <v>26</v>
      </c>
      <c r="C111" s="31">
        <f t="shared" si="37"/>
        <v>0</v>
      </c>
      <c r="D111" s="16"/>
      <c r="E111" s="41"/>
      <c r="F111" s="16"/>
      <c r="G111" s="41"/>
      <c r="H111" s="41"/>
      <c r="I111" s="41"/>
      <c r="J111" s="41"/>
      <c r="K111" s="41"/>
      <c r="L111" s="16"/>
      <c r="M111" s="32"/>
      <c r="N111" s="1">
        <v>0</v>
      </c>
      <c r="O111" s="1">
        <v>0</v>
      </c>
    </row>
    <row r="112" spans="1:13" ht="18" customHeight="1" hidden="1">
      <c r="A112" s="14">
        <v>323</v>
      </c>
      <c r="B112" s="15" t="s">
        <v>27</v>
      </c>
      <c r="C112" s="12">
        <f t="shared" si="37"/>
        <v>0</v>
      </c>
      <c r="D112" s="17">
        <f>SUM(D113:D115)</f>
        <v>0</v>
      </c>
      <c r="E112" s="17">
        <f aca="true" t="shared" si="40" ref="E112:M112">SUM(E113:E115)</f>
        <v>0</v>
      </c>
      <c r="F112" s="17">
        <f t="shared" si="40"/>
        <v>0</v>
      </c>
      <c r="G112" s="17">
        <f t="shared" si="40"/>
        <v>0</v>
      </c>
      <c r="H112" s="17">
        <f t="shared" si="40"/>
        <v>0</v>
      </c>
      <c r="I112" s="17">
        <f t="shared" si="40"/>
        <v>0</v>
      </c>
      <c r="J112" s="17">
        <f t="shared" si="40"/>
        <v>0</v>
      </c>
      <c r="K112" s="17">
        <f>SUM(K113:K115)</f>
        <v>0</v>
      </c>
      <c r="L112" s="17">
        <f t="shared" si="40"/>
        <v>0</v>
      </c>
      <c r="M112" s="28">
        <f t="shared" si="40"/>
        <v>0</v>
      </c>
    </row>
    <row r="113" spans="1:13" ht="15" hidden="1">
      <c r="A113" s="29">
        <v>3235</v>
      </c>
      <c r="B113" s="30" t="s">
        <v>28</v>
      </c>
      <c r="C113" s="31">
        <f t="shared" si="37"/>
        <v>0</v>
      </c>
      <c r="D113" s="41"/>
      <c r="E113" s="41"/>
      <c r="F113" s="41"/>
      <c r="G113" s="41"/>
      <c r="H113" s="41"/>
      <c r="I113" s="41"/>
      <c r="J113" s="41"/>
      <c r="K113" s="41"/>
      <c r="L113" s="16"/>
      <c r="M113" s="32"/>
    </row>
    <row r="114" spans="1:13" ht="15" hidden="1">
      <c r="A114" s="29">
        <v>3237</v>
      </c>
      <c r="B114" s="30" t="s">
        <v>29</v>
      </c>
      <c r="C114" s="31">
        <f t="shared" si="37"/>
        <v>0</v>
      </c>
      <c r="D114" s="41"/>
      <c r="E114" s="41"/>
      <c r="F114" s="41"/>
      <c r="G114" s="41"/>
      <c r="H114" s="41"/>
      <c r="I114" s="41"/>
      <c r="J114" s="41"/>
      <c r="K114" s="41"/>
      <c r="L114" s="16"/>
      <c r="M114" s="32"/>
    </row>
    <row r="115" spans="1:13" ht="15" hidden="1">
      <c r="A115" s="33">
        <v>3239</v>
      </c>
      <c r="B115" s="34" t="s">
        <v>30</v>
      </c>
      <c r="C115" s="35">
        <f t="shared" si="37"/>
        <v>0</v>
      </c>
      <c r="D115" s="36"/>
      <c r="E115" s="37"/>
      <c r="F115" s="36"/>
      <c r="G115" s="37"/>
      <c r="H115" s="37"/>
      <c r="I115" s="37"/>
      <c r="J115" s="37"/>
      <c r="K115" s="37"/>
      <c r="L115" s="36"/>
      <c r="M115" s="38"/>
    </row>
    <row r="116" spans="1:15" s="42" customFormat="1" ht="19.5" customHeight="1" hidden="1">
      <c r="A116" s="224" t="s">
        <v>14</v>
      </c>
      <c r="B116" s="224"/>
      <c r="C116" s="39">
        <f>SUM(C108)</f>
        <v>0</v>
      </c>
      <c r="D116" s="39">
        <f>SUM(D108)</f>
        <v>0</v>
      </c>
      <c r="E116" s="39">
        <f aca="true" t="shared" si="41" ref="E116:M116">SUM(E108)</f>
        <v>0</v>
      </c>
      <c r="F116" s="39">
        <f t="shared" si="41"/>
        <v>0</v>
      </c>
      <c r="G116" s="39">
        <f t="shared" si="41"/>
        <v>0</v>
      </c>
      <c r="H116" s="39">
        <f t="shared" si="41"/>
        <v>0</v>
      </c>
      <c r="I116" s="39">
        <f t="shared" si="41"/>
        <v>0</v>
      </c>
      <c r="J116" s="39">
        <f t="shared" si="41"/>
        <v>0</v>
      </c>
      <c r="K116" s="39">
        <f>SUM(K108)</f>
        <v>0</v>
      </c>
      <c r="L116" s="39">
        <f t="shared" si="41"/>
        <v>0</v>
      </c>
      <c r="M116" s="39">
        <f t="shared" si="41"/>
        <v>0</v>
      </c>
      <c r="N116" s="39" t="e">
        <f>SUM(#REF!,#REF!,#REF!,#REF!)</f>
        <v>#REF!</v>
      </c>
      <c r="O116" s="39" t="e">
        <f>SUM(#REF!,#REF!,#REF!,#REF!)</f>
        <v>#REF!</v>
      </c>
    </row>
    <row r="117" spans="1:15" ht="15" hidden="1">
      <c r="A117" s="43"/>
      <c r="B117" s="44"/>
      <c r="C117" s="21"/>
      <c r="D117" s="45"/>
      <c r="E117" s="23"/>
      <c r="F117" s="23"/>
      <c r="G117" s="23"/>
      <c r="H117" s="23"/>
      <c r="I117" s="23"/>
      <c r="J117" s="23"/>
      <c r="K117" s="23"/>
      <c r="L117" s="23"/>
      <c r="M117" s="23"/>
      <c r="N117" s="24"/>
      <c r="O117" s="24"/>
    </row>
    <row r="118" spans="1:4" s="4" customFormat="1" ht="21" customHeight="1" hidden="1">
      <c r="A118" s="208" t="s">
        <v>10</v>
      </c>
      <c r="B118" s="208"/>
      <c r="C118" s="208"/>
      <c r="D118" s="5" t="s">
        <v>39</v>
      </c>
    </row>
    <row r="119" spans="1:13" ht="32.25" customHeight="1" hidden="1">
      <c r="A119" s="225" t="s">
        <v>37</v>
      </c>
      <c r="B119" s="226" t="s">
        <v>11</v>
      </c>
      <c r="C119" s="213" t="s">
        <v>45</v>
      </c>
      <c r="D119" s="202" t="s">
        <v>3</v>
      </c>
      <c r="E119" s="202" t="s">
        <v>4</v>
      </c>
      <c r="F119" s="202" t="s">
        <v>5</v>
      </c>
      <c r="G119" s="202" t="s">
        <v>6</v>
      </c>
      <c r="H119" s="202" t="s">
        <v>9</v>
      </c>
      <c r="I119" s="202" t="s">
        <v>8</v>
      </c>
      <c r="J119" s="202" t="s">
        <v>7</v>
      </c>
      <c r="K119" s="202">
        <v>922</v>
      </c>
      <c r="L119" s="194" t="s">
        <v>46</v>
      </c>
      <c r="M119" s="194" t="s">
        <v>47</v>
      </c>
    </row>
    <row r="120" spans="1:13" ht="57.75" customHeight="1" hidden="1">
      <c r="A120" s="225"/>
      <c r="B120" s="226"/>
      <c r="C120" s="214"/>
      <c r="D120" s="203"/>
      <c r="E120" s="203"/>
      <c r="F120" s="203"/>
      <c r="G120" s="203"/>
      <c r="H120" s="203"/>
      <c r="I120" s="203"/>
      <c r="J120" s="203"/>
      <c r="K120" s="203"/>
      <c r="L120" s="195"/>
      <c r="M120" s="195"/>
    </row>
    <row r="121" spans="1:15" ht="15.75" customHeight="1" hidden="1">
      <c r="A121" s="14">
        <v>32</v>
      </c>
      <c r="B121" s="15" t="s">
        <v>19</v>
      </c>
      <c r="C121" s="12">
        <f aca="true" t="shared" si="42" ref="C121:C129">SUM(D121:K121)</f>
        <v>0</v>
      </c>
      <c r="D121" s="17">
        <f>SUM(D122,D124,D127)</f>
        <v>0</v>
      </c>
      <c r="E121" s="17">
        <f aca="true" t="shared" si="43" ref="E121:J121">SUM(E122,E124,E127)</f>
        <v>0</v>
      </c>
      <c r="F121" s="17">
        <f t="shared" si="43"/>
        <v>0</v>
      </c>
      <c r="G121" s="17">
        <f t="shared" si="43"/>
        <v>0</v>
      </c>
      <c r="H121" s="17">
        <f t="shared" si="43"/>
        <v>0</v>
      </c>
      <c r="I121" s="17">
        <f t="shared" si="43"/>
        <v>0</v>
      </c>
      <c r="J121" s="17">
        <f t="shared" si="43"/>
        <v>0</v>
      </c>
      <c r="K121" s="17">
        <f>SUM(K122,K124,K127)</f>
        <v>0</v>
      </c>
      <c r="L121" s="17">
        <f>SUM(C121*1.1)</f>
        <v>0</v>
      </c>
      <c r="M121" s="28">
        <f>SUM(L121*1.099)</f>
        <v>0</v>
      </c>
      <c r="N121" s="1">
        <v>0</v>
      </c>
      <c r="O121" s="1">
        <v>0</v>
      </c>
    </row>
    <row r="122" spans="1:15" ht="12.75" customHeight="1" hidden="1">
      <c r="A122" s="14">
        <v>321</v>
      </c>
      <c r="B122" s="15" t="s">
        <v>20</v>
      </c>
      <c r="C122" s="12">
        <f t="shared" si="42"/>
        <v>0</v>
      </c>
      <c r="D122" s="17">
        <f>SUM(D123)</f>
        <v>0</v>
      </c>
      <c r="E122" s="17">
        <f aca="true" t="shared" si="44" ref="E122:M122">SUM(E123)</f>
        <v>0</v>
      </c>
      <c r="F122" s="17">
        <f t="shared" si="44"/>
        <v>0</v>
      </c>
      <c r="G122" s="17">
        <f t="shared" si="44"/>
        <v>0</v>
      </c>
      <c r="H122" s="17">
        <f t="shared" si="44"/>
        <v>0</v>
      </c>
      <c r="I122" s="17">
        <f t="shared" si="44"/>
        <v>0</v>
      </c>
      <c r="J122" s="17">
        <f t="shared" si="44"/>
        <v>0</v>
      </c>
      <c r="K122" s="17">
        <f t="shared" si="44"/>
        <v>0</v>
      </c>
      <c r="L122" s="17">
        <f t="shared" si="44"/>
        <v>0</v>
      </c>
      <c r="M122" s="28">
        <f t="shared" si="44"/>
        <v>0</v>
      </c>
      <c r="N122" s="1">
        <v>0</v>
      </c>
      <c r="O122" s="1">
        <v>0</v>
      </c>
    </row>
    <row r="123" spans="1:15" ht="14.25" customHeight="1" hidden="1">
      <c r="A123" s="29">
        <v>3213</v>
      </c>
      <c r="B123" s="30" t="s">
        <v>22</v>
      </c>
      <c r="C123" s="31">
        <f t="shared" si="42"/>
        <v>0</v>
      </c>
      <c r="D123" s="16"/>
      <c r="E123" s="16"/>
      <c r="F123" s="16"/>
      <c r="G123" s="16"/>
      <c r="H123" s="16"/>
      <c r="I123" s="16"/>
      <c r="J123" s="16"/>
      <c r="K123" s="16"/>
      <c r="L123" s="16"/>
      <c r="M123" s="32"/>
      <c r="N123" s="1">
        <v>0</v>
      </c>
      <c r="O123" s="1">
        <v>0</v>
      </c>
    </row>
    <row r="124" spans="1:15" ht="14.25" customHeight="1" hidden="1">
      <c r="A124" s="14">
        <v>322</v>
      </c>
      <c r="B124" s="15" t="s">
        <v>23</v>
      </c>
      <c r="C124" s="12">
        <f t="shared" si="42"/>
        <v>0</v>
      </c>
      <c r="D124" s="17">
        <f>SUM(D125:D126)</f>
        <v>0</v>
      </c>
      <c r="E124" s="17">
        <f aca="true" t="shared" si="45" ref="E124:M124">SUM(E125:E126)</f>
        <v>0</v>
      </c>
      <c r="F124" s="17">
        <f t="shared" si="45"/>
        <v>0</v>
      </c>
      <c r="G124" s="17">
        <f t="shared" si="45"/>
        <v>0</v>
      </c>
      <c r="H124" s="17">
        <f t="shared" si="45"/>
        <v>0</v>
      </c>
      <c r="I124" s="17">
        <f t="shared" si="45"/>
        <v>0</v>
      </c>
      <c r="J124" s="17">
        <f t="shared" si="45"/>
        <v>0</v>
      </c>
      <c r="K124" s="17">
        <f>SUM(K125:K126)</f>
        <v>0</v>
      </c>
      <c r="L124" s="17">
        <f t="shared" si="45"/>
        <v>0</v>
      </c>
      <c r="M124" s="28">
        <f t="shared" si="45"/>
        <v>0</v>
      </c>
      <c r="N124" s="1">
        <v>0</v>
      </c>
      <c r="O124" s="1">
        <v>0</v>
      </c>
    </row>
    <row r="125" spans="1:15" ht="19.5" customHeight="1" hidden="1">
      <c r="A125" s="29">
        <v>3221</v>
      </c>
      <c r="B125" s="30" t="s">
        <v>24</v>
      </c>
      <c r="C125" s="31">
        <f t="shared" si="42"/>
        <v>0</v>
      </c>
      <c r="D125" s="16"/>
      <c r="E125" s="16"/>
      <c r="F125" s="16"/>
      <c r="G125" s="16"/>
      <c r="H125" s="16"/>
      <c r="I125" s="16"/>
      <c r="J125" s="16"/>
      <c r="K125" s="16"/>
      <c r="L125" s="16"/>
      <c r="M125" s="32"/>
      <c r="N125" s="1">
        <v>0</v>
      </c>
      <c r="O125" s="1">
        <v>0</v>
      </c>
    </row>
    <row r="126" spans="1:15" ht="14.25" customHeight="1" hidden="1">
      <c r="A126" s="29">
        <v>3225</v>
      </c>
      <c r="B126" s="30" t="s">
        <v>26</v>
      </c>
      <c r="C126" s="31">
        <f t="shared" si="42"/>
        <v>0</v>
      </c>
      <c r="D126" s="16"/>
      <c r="E126" s="41"/>
      <c r="F126" s="16"/>
      <c r="G126" s="41"/>
      <c r="H126" s="41"/>
      <c r="I126" s="41"/>
      <c r="J126" s="41"/>
      <c r="K126" s="41"/>
      <c r="L126" s="16"/>
      <c r="M126" s="32"/>
      <c r="N126" s="1">
        <v>0</v>
      </c>
      <c r="O126" s="1">
        <v>0</v>
      </c>
    </row>
    <row r="127" spans="1:13" ht="18" customHeight="1" hidden="1">
      <c r="A127" s="14">
        <v>323</v>
      </c>
      <c r="B127" s="15" t="s">
        <v>27</v>
      </c>
      <c r="C127" s="12">
        <f t="shared" si="42"/>
        <v>0</v>
      </c>
      <c r="D127" s="17">
        <f>SUM(D128:D129)</f>
        <v>0</v>
      </c>
      <c r="E127" s="17">
        <f aca="true" t="shared" si="46" ref="E127:M127">SUM(E128:E129)</f>
        <v>0</v>
      </c>
      <c r="F127" s="17">
        <f t="shared" si="46"/>
        <v>0</v>
      </c>
      <c r="G127" s="17">
        <f t="shared" si="46"/>
        <v>0</v>
      </c>
      <c r="H127" s="17">
        <f t="shared" si="46"/>
        <v>0</v>
      </c>
      <c r="I127" s="17">
        <f t="shared" si="46"/>
        <v>0</v>
      </c>
      <c r="J127" s="17">
        <f t="shared" si="46"/>
        <v>0</v>
      </c>
      <c r="K127" s="17">
        <f>SUM(K128:K129)</f>
        <v>0</v>
      </c>
      <c r="L127" s="17">
        <f t="shared" si="46"/>
        <v>0</v>
      </c>
      <c r="M127" s="28">
        <f t="shared" si="46"/>
        <v>0</v>
      </c>
    </row>
    <row r="128" spans="1:13" ht="15" hidden="1">
      <c r="A128" s="29">
        <v>3237</v>
      </c>
      <c r="B128" s="30" t="s">
        <v>29</v>
      </c>
      <c r="C128" s="31">
        <f t="shared" si="42"/>
        <v>0</v>
      </c>
      <c r="D128" s="41"/>
      <c r="E128" s="41"/>
      <c r="F128" s="41"/>
      <c r="G128" s="41"/>
      <c r="H128" s="41"/>
      <c r="I128" s="41"/>
      <c r="J128" s="41"/>
      <c r="K128" s="41"/>
      <c r="L128" s="16"/>
      <c r="M128" s="32"/>
    </row>
    <row r="129" spans="1:13" ht="15" hidden="1">
      <c r="A129" s="29">
        <v>3239</v>
      </c>
      <c r="B129" s="30" t="s">
        <v>30</v>
      </c>
      <c r="C129" s="31">
        <f t="shared" si="42"/>
        <v>0</v>
      </c>
      <c r="D129" s="16"/>
      <c r="E129" s="41"/>
      <c r="F129" s="16"/>
      <c r="G129" s="41"/>
      <c r="H129" s="41"/>
      <c r="I129" s="41"/>
      <c r="J129" s="41"/>
      <c r="K129" s="41"/>
      <c r="L129" s="16"/>
      <c r="M129" s="32"/>
    </row>
    <row r="130" spans="1:15" s="46" customFormat="1" ht="19.5" customHeight="1" hidden="1">
      <c r="A130" s="224" t="s">
        <v>14</v>
      </c>
      <c r="B130" s="224"/>
      <c r="C130" s="18">
        <f>SUM(C121)</f>
        <v>0</v>
      </c>
      <c r="D130" s="18">
        <f>SUM(D121)</f>
        <v>0</v>
      </c>
      <c r="E130" s="18">
        <f aca="true" t="shared" si="47" ref="E130:M130">SUM(E121)</f>
        <v>0</v>
      </c>
      <c r="F130" s="18">
        <f t="shared" si="47"/>
        <v>0</v>
      </c>
      <c r="G130" s="18">
        <f t="shared" si="47"/>
        <v>0</v>
      </c>
      <c r="H130" s="18">
        <f t="shared" si="47"/>
        <v>0</v>
      </c>
      <c r="I130" s="18">
        <f t="shared" si="47"/>
        <v>0</v>
      </c>
      <c r="J130" s="18">
        <f t="shared" si="47"/>
        <v>0</v>
      </c>
      <c r="K130" s="18">
        <f>SUM(K121)</f>
        <v>0</v>
      </c>
      <c r="L130" s="18">
        <f t="shared" si="47"/>
        <v>0</v>
      </c>
      <c r="M130" s="18">
        <f t="shared" si="47"/>
        <v>0</v>
      </c>
      <c r="N130" s="18" t="e">
        <f>SUM(#REF!,#REF!,#REF!,N127)</f>
        <v>#REF!</v>
      </c>
      <c r="O130" s="18" t="e">
        <f>SUM(#REF!,#REF!,#REF!,O127)</f>
        <v>#REF!</v>
      </c>
    </row>
    <row r="131" ht="15" hidden="1"/>
    <row r="132" s="167" customFormat="1" ht="15">
      <c r="C132" s="169"/>
    </row>
    <row r="133" ht="15">
      <c r="A133" s="167"/>
    </row>
    <row r="134" ht="15">
      <c r="A134" s="167"/>
    </row>
    <row r="135" ht="15">
      <c r="A135" s="167"/>
    </row>
  </sheetData>
  <sheetProtection/>
  <mergeCells count="91">
    <mergeCell ref="K68:K69"/>
    <mergeCell ref="K79:K80"/>
    <mergeCell ref="K90:K91"/>
    <mergeCell ref="K106:K107"/>
    <mergeCell ref="K119:K120"/>
    <mergeCell ref="A57:B57"/>
    <mergeCell ref="G68:G69"/>
    <mergeCell ref="G79:G80"/>
    <mergeCell ref="G90:G91"/>
    <mergeCell ref="G106:G107"/>
    <mergeCell ref="A130:B130"/>
    <mergeCell ref="D2:D3"/>
    <mergeCell ref="D106:D107"/>
    <mergeCell ref="E119:E120"/>
    <mergeCell ref="F119:F120"/>
    <mergeCell ref="H119:H120"/>
    <mergeCell ref="H79:H80"/>
    <mergeCell ref="A87:B87"/>
    <mergeCell ref="A89:C89"/>
    <mergeCell ref="A90:A91"/>
    <mergeCell ref="G119:G120"/>
    <mergeCell ref="M119:M120"/>
    <mergeCell ref="A116:B116"/>
    <mergeCell ref="A118:C118"/>
    <mergeCell ref="A119:A120"/>
    <mergeCell ref="B119:B120"/>
    <mergeCell ref="C119:C120"/>
    <mergeCell ref="D119:D120"/>
    <mergeCell ref="L119:L120"/>
    <mergeCell ref="I119:I120"/>
    <mergeCell ref="J106:J107"/>
    <mergeCell ref="I90:I91"/>
    <mergeCell ref="J90:J91"/>
    <mergeCell ref="L106:L107"/>
    <mergeCell ref="L90:L91"/>
    <mergeCell ref="I106:I107"/>
    <mergeCell ref="J119:J120"/>
    <mergeCell ref="M106:M107"/>
    <mergeCell ref="M90:M91"/>
    <mergeCell ref="A103:B103"/>
    <mergeCell ref="A105:C105"/>
    <mergeCell ref="A106:A107"/>
    <mergeCell ref="B106:B107"/>
    <mergeCell ref="C106:C107"/>
    <mergeCell ref="E106:E107"/>
    <mergeCell ref="F106:F107"/>
    <mergeCell ref="H106:H107"/>
    <mergeCell ref="B90:B91"/>
    <mergeCell ref="C90:C91"/>
    <mergeCell ref="D90:D91"/>
    <mergeCell ref="E90:E91"/>
    <mergeCell ref="F90:F91"/>
    <mergeCell ref="H90:H91"/>
    <mergeCell ref="M68:M69"/>
    <mergeCell ref="A76:B76"/>
    <mergeCell ref="A78:C78"/>
    <mergeCell ref="A79:A80"/>
    <mergeCell ref="B79:B80"/>
    <mergeCell ref="C79:C80"/>
    <mergeCell ref="L79:L80"/>
    <mergeCell ref="D79:D80"/>
    <mergeCell ref="E79:E80"/>
    <mergeCell ref="F79:F80"/>
    <mergeCell ref="J68:J69"/>
    <mergeCell ref="I79:I80"/>
    <mergeCell ref="J79:J80"/>
    <mergeCell ref="M79:M80"/>
    <mergeCell ref="M2:M3"/>
    <mergeCell ref="A56:B56"/>
    <mergeCell ref="A67:C67"/>
    <mergeCell ref="A68:A69"/>
    <mergeCell ref="B68:B69"/>
    <mergeCell ref="C68:C69"/>
    <mergeCell ref="L68:L69"/>
    <mergeCell ref="C2:C3"/>
    <mergeCell ref="L2:L3"/>
    <mergeCell ref="A2:A3"/>
    <mergeCell ref="B2:B3"/>
    <mergeCell ref="D68:D69"/>
    <mergeCell ref="E68:E69"/>
    <mergeCell ref="F68:F69"/>
    <mergeCell ref="H68:H69"/>
    <mergeCell ref="I68:I69"/>
    <mergeCell ref="A1:M1"/>
    <mergeCell ref="E2:E3"/>
    <mergeCell ref="F2:F3"/>
    <mergeCell ref="H2:H3"/>
    <mergeCell ref="I2:I3"/>
    <mergeCell ref="J2:J3"/>
    <mergeCell ref="G2:G3"/>
    <mergeCell ref="K2:K3"/>
  </mergeCells>
  <printOptions/>
  <pageMargins left="0.31496062992125984" right="0.31496062992125984" top="0.31496062992125984" bottom="0.31496062992125984" header="0.7086614173228347" footer="0.7086614173228347"/>
  <pageSetup fitToHeight="0" fitToWidth="1" horizontalDpi="600" verticalDpi="600" orientation="landscape" paperSize="9" scale="61" r:id="rId1"/>
  <rowBreaks count="1" manualBreakCount="1">
    <brk id="95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55" zoomScaleNormal="55" zoomScalePageLayoutView="0" workbookViewId="0" topLeftCell="A1">
      <selection activeCell="D11" sqref="D11"/>
    </sheetView>
  </sheetViews>
  <sheetFormatPr defaultColWidth="9.140625" defaultRowHeight="12.75"/>
  <cols>
    <col min="1" max="1" width="34.7109375" style="64" customWidth="1"/>
    <col min="2" max="2" width="18.421875" style="64" customWidth="1"/>
    <col min="3" max="9" width="18.00390625" style="64" customWidth="1"/>
    <col min="10" max="16384" width="9.140625" style="64" customWidth="1"/>
  </cols>
  <sheetData>
    <row r="1" spans="1:9" s="65" customFormat="1" ht="42.75" customHeight="1" thickBot="1">
      <c r="A1" s="189" t="s">
        <v>113</v>
      </c>
      <c r="B1" s="190"/>
      <c r="C1" s="190"/>
      <c r="D1" s="190"/>
      <c r="E1" s="190"/>
      <c r="F1" s="190"/>
      <c r="G1" s="190"/>
      <c r="H1" s="190"/>
      <c r="I1" s="191"/>
    </row>
    <row r="2" spans="1:9" s="65" customFormat="1" ht="30" customHeight="1">
      <c r="A2" s="141" t="s">
        <v>2</v>
      </c>
      <c r="B2" s="247" t="s">
        <v>69</v>
      </c>
      <c r="C2" s="248"/>
      <c r="D2" s="248"/>
      <c r="E2" s="248"/>
      <c r="F2" s="248"/>
      <c r="G2" s="248"/>
      <c r="H2" s="248"/>
      <c r="I2" s="249"/>
    </row>
    <row r="3" spans="1:9" s="65" customFormat="1" ht="30" customHeight="1">
      <c r="A3" s="142" t="s">
        <v>121</v>
      </c>
      <c r="B3" s="246" t="s">
        <v>3</v>
      </c>
      <c r="C3" s="231" t="s">
        <v>4</v>
      </c>
      <c r="D3" s="231" t="s">
        <v>5</v>
      </c>
      <c r="E3" s="231" t="s">
        <v>6</v>
      </c>
      <c r="F3" s="231" t="s">
        <v>0</v>
      </c>
      <c r="G3" s="231" t="s">
        <v>8</v>
      </c>
      <c r="H3" s="231" t="s">
        <v>7</v>
      </c>
      <c r="I3" s="234" t="s">
        <v>111</v>
      </c>
    </row>
    <row r="4" spans="1:9" s="65" customFormat="1" ht="30" customHeight="1">
      <c r="A4" s="244" t="s">
        <v>43</v>
      </c>
      <c r="B4" s="231"/>
      <c r="C4" s="231"/>
      <c r="D4" s="231"/>
      <c r="E4" s="231"/>
      <c r="F4" s="231"/>
      <c r="G4" s="231"/>
      <c r="H4" s="231"/>
      <c r="I4" s="235"/>
    </row>
    <row r="5" spans="1:9" s="65" customFormat="1" ht="30" customHeight="1">
      <c r="A5" s="245"/>
      <c r="B5" s="231"/>
      <c r="C5" s="231"/>
      <c r="D5" s="231"/>
      <c r="E5" s="231"/>
      <c r="F5" s="231"/>
      <c r="G5" s="231"/>
      <c r="H5" s="231"/>
      <c r="I5" s="236"/>
    </row>
    <row r="6" spans="1:9" s="111" customFormat="1" ht="30" customHeight="1">
      <c r="A6" s="143">
        <v>63</v>
      </c>
      <c r="B6" s="144">
        <f>SUM(B7:B9)</f>
        <v>0</v>
      </c>
      <c r="C6" s="144">
        <f>SUM(C7:C9)</f>
        <v>0</v>
      </c>
      <c r="D6" s="144">
        <f>SUM(D7:D9)</f>
        <v>0</v>
      </c>
      <c r="E6" s="144">
        <f>SUM(E7:E9)</f>
        <v>131420</v>
      </c>
      <c r="F6" s="144">
        <f>SUM(F7:F9)</f>
        <v>0</v>
      </c>
      <c r="G6" s="144">
        <f>SUM(G7:G9)</f>
        <v>0</v>
      </c>
      <c r="H6" s="144">
        <f>SUM(H7:H9)</f>
        <v>0</v>
      </c>
      <c r="I6" s="145">
        <f>SUM(B6:H6)</f>
        <v>131420</v>
      </c>
    </row>
    <row r="7" spans="1:9" s="65" customFormat="1" ht="24.75" customHeight="1">
      <c r="A7" s="146">
        <v>63414</v>
      </c>
      <c r="B7" s="147"/>
      <c r="C7" s="147"/>
      <c r="D7" s="147"/>
      <c r="E7" s="148">
        <v>29257</v>
      </c>
      <c r="F7" s="148"/>
      <c r="G7" s="148"/>
      <c r="H7" s="148"/>
      <c r="I7" s="237"/>
    </row>
    <row r="8" spans="1:9" s="65" customFormat="1" ht="24.75" customHeight="1">
      <c r="A8" s="146">
        <v>63613</v>
      </c>
      <c r="B8" s="147"/>
      <c r="C8" s="147"/>
      <c r="D8" s="147"/>
      <c r="E8" s="148">
        <v>3500</v>
      </c>
      <c r="F8" s="148"/>
      <c r="G8" s="148"/>
      <c r="H8" s="148"/>
      <c r="I8" s="238"/>
    </row>
    <row r="9" spans="1:9" s="65" customFormat="1" ht="24.75" customHeight="1">
      <c r="A9" s="146">
        <v>63931</v>
      </c>
      <c r="B9" s="148"/>
      <c r="C9" s="148"/>
      <c r="D9" s="148"/>
      <c r="E9" s="148">
        <v>98663</v>
      </c>
      <c r="F9" s="148"/>
      <c r="G9" s="148"/>
      <c r="H9" s="148"/>
      <c r="I9" s="239"/>
    </row>
    <row r="10" spans="1:9" s="111" customFormat="1" ht="30" customHeight="1">
      <c r="A10" s="143">
        <v>64</v>
      </c>
      <c r="B10" s="144">
        <f aca="true" t="shared" si="0" ref="B10:H10">SUM(B11:B13)</f>
        <v>0</v>
      </c>
      <c r="C10" s="144">
        <f t="shared" si="0"/>
        <v>0</v>
      </c>
      <c r="D10" s="144">
        <f t="shared" si="0"/>
        <v>93210</v>
      </c>
      <c r="E10" s="144">
        <f t="shared" si="0"/>
        <v>0</v>
      </c>
      <c r="F10" s="144">
        <f t="shared" si="0"/>
        <v>0</v>
      </c>
      <c r="G10" s="144">
        <f t="shared" si="0"/>
        <v>0</v>
      </c>
      <c r="H10" s="144">
        <f t="shared" si="0"/>
        <v>0</v>
      </c>
      <c r="I10" s="145">
        <f>SUM(B10:H10)</f>
        <v>93210</v>
      </c>
    </row>
    <row r="11" spans="1:9" s="65" customFormat="1" ht="24.75" customHeight="1">
      <c r="A11" s="149">
        <v>65264</v>
      </c>
      <c r="B11" s="150"/>
      <c r="C11" s="150"/>
      <c r="D11" s="150">
        <v>89210</v>
      </c>
      <c r="E11" s="150"/>
      <c r="F11" s="150"/>
      <c r="G11" s="150"/>
      <c r="H11" s="150"/>
      <c r="I11" s="240"/>
    </row>
    <row r="12" spans="1:9" s="65" customFormat="1" ht="24.75" customHeight="1">
      <c r="A12" s="149">
        <v>65268</v>
      </c>
      <c r="B12" s="150"/>
      <c r="C12" s="150"/>
      <c r="D12" s="150">
        <v>3000</v>
      </c>
      <c r="E12" s="150"/>
      <c r="F12" s="150"/>
      <c r="G12" s="150"/>
      <c r="H12" s="150"/>
      <c r="I12" s="241"/>
    </row>
    <row r="13" spans="1:9" s="65" customFormat="1" ht="24.75" customHeight="1">
      <c r="A13" s="149">
        <v>65269</v>
      </c>
      <c r="B13" s="150"/>
      <c r="C13" s="150"/>
      <c r="D13" s="150">
        <v>1000</v>
      </c>
      <c r="E13" s="150"/>
      <c r="F13" s="150"/>
      <c r="G13" s="150"/>
      <c r="H13" s="150"/>
      <c r="I13" s="242"/>
    </row>
    <row r="14" spans="1:9" s="111" customFormat="1" ht="30" customHeight="1">
      <c r="A14" s="143">
        <v>66</v>
      </c>
      <c r="B14" s="144">
        <f aca="true" t="shared" si="1" ref="B14:H14">SUM(B15)</f>
        <v>0</v>
      </c>
      <c r="C14" s="144">
        <f t="shared" si="1"/>
        <v>37000</v>
      </c>
      <c r="D14" s="144">
        <f t="shared" si="1"/>
        <v>0</v>
      </c>
      <c r="E14" s="144">
        <f t="shared" si="1"/>
        <v>0</v>
      </c>
      <c r="F14" s="144">
        <f t="shared" si="1"/>
        <v>0</v>
      </c>
      <c r="G14" s="144">
        <f t="shared" si="1"/>
        <v>0</v>
      </c>
      <c r="H14" s="144">
        <f t="shared" si="1"/>
        <v>0</v>
      </c>
      <c r="I14" s="145">
        <f>SUM(B14:H14)</f>
        <v>37000</v>
      </c>
    </row>
    <row r="15" spans="1:9" s="65" customFormat="1" ht="24.75" customHeight="1">
      <c r="A15" s="149">
        <v>66151</v>
      </c>
      <c r="B15" s="150"/>
      <c r="C15" s="150">
        <v>37000</v>
      </c>
      <c r="D15" s="150"/>
      <c r="E15" s="150"/>
      <c r="F15" s="150"/>
      <c r="G15" s="150"/>
      <c r="H15" s="150"/>
      <c r="I15" s="151"/>
    </row>
    <row r="16" spans="1:9" s="111" customFormat="1" ht="30" customHeight="1">
      <c r="A16" s="143">
        <v>67</v>
      </c>
      <c r="B16" s="144">
        <f aca="true" t="shared" si="2" ref="B16:H16">SUM(B17:B18)</f>
        <v>722900</v>
      </c>
      <c r="C16" s="144">
        <f t="shared" si="2"/>
        <v>0</v>
      </c>
      <c r="D16" s="144">
        <f t="shared" si="2"/>
        <v>0</v>
      </c>
      <c r="E16" s="144">
        <f t="shared" si="2"/>
        <v>0</v>
      </c>
      <c r="F16" s="144">
        <f t="shared" si="2"/>
        <v>0</v>
      </c>
      <c r="G16" s="144">
        <f t="shared" si="2"/>
        <v>0</v>
      </c>
      <c r="H16" s="144">
        <f t="shared" si="2"/>
        <v>0</v>
      </c>
      <c r="I16" s="145">
        <f>SUM(B16:H16)</f>
        <v>722900</v>
      </c>
    </row>
    <row r="17" spans="1:9" s="65" customFormat="1" ht="24.75" customHeight="1">
      <c r="A17" s="149">
        <v>671111</v>
      </c>
      <c r="B17" s="150">
        <v>706735</v>
      </c>
      <c r="C17" s="150"/>
      <c r="D17" s="150"/>
      <c r="E17" s="150"/>
      <c r="F17" s="150"/>
      <c r="G17" s="150"/>
      <c r="H17" s="150"/>
      <c r="I17" s="240"/>
    </row>
    <row r="18" spans="1:9" s="65" customFormat="1" ht="24.75" customHeight="1">
      <c r="A18" s="149">
        <v>67121</v>
      </c>
      <c r="B18" s="150">
        <v>16165</v>
      </c>
      <c r="C18" s="150"/>
      <c r="D18" s="150"/>
      <c r="E18" s="150"/>
      <c r="F18" s="150"/>
      <c r="G18" s="150"/>
      <c r="H18" s="150"/>
      <c r="I18" s="242"/>
    </row>
    <row r="19" spans="1:9" s="65" customFormat="1" ht="24.75" customHeight="1">
      <c r="A19" s="250" t="s">
        <v>112</v>
      </c>
      <c r="B19" s="230">
        <f>SUM(B6+B10+B14+B16)</f>
        <v>722900</v>
      </c>
      <c r="C19" s="230">
        <f>SUM(C6+C10+C14+C16)</f>
        <v>37000</v>
      </c>
      <c r="D19" s="230">
        <f>SUM(D6+D10+D14+D16)</f>
        <v>93210</v>
      </c>
      <c r="E19" s="230">
        <f>SUM(E6+E10+E14+E16)</f>
        <v>131420</v>
      </c>
      <c r="F19" s="230">
        <f>SUM(F6+F10+F14+F16)</f>
        <v>0</v>
      </c>
      <c r="G19" s="230">
        <f>SUM(G6+G10+G14+G16)</f>
        <v>0</v>
      </c>
      <c r="H19" s="230">
        <f>SUM(H6+H10+H14+H16)</f>
        <v>0</v>
      </c>
      <c r="I19" s="232">
        <f>SUM(I6+I10+I14+I16)</f>
        <v>984530</v>
      </c>
    </row>
    <row r="20" spans="1:9" s="65" customFormat="1" ht="24.75" customHeight="1">
      <c r="A20" s="250"/>
      <c r="B20" s="230"/>
      <c r="C20" s="230"/>
      <c r="D20" s="230"/>
      <c r="E20" s="230"/>
      <c r="F20" s="230"/>
      <c r="G20" s="230"/>
      <c r="H20" s="230"/>
      <c r="I20" s="233"/>
    </row>
    <row r="21" spans="1:9" s="65" customFormat="1" ht="49.5" customHeight="1" thickBot="1">
      <c r="A21" s="152" t="s">
        <v>104</v>
      </c>
      <c r="B21" s="229">
        <f>SUM(B19:H20)</f>
        <v>984530</v>
      </c>
      <c r="C21" s="229"/>
      <c r="D21" s="229"/>
      <c r="E21" s="229"/>
      <c r="F21" s="229"/>
      <c r="G21" s="229"/>
      <c r="H21" s="229"/>
      <c r="I21" s="153">
        <f>SUM(I6+I10+I14+I16)</f>
        <v>984530</v>
      </c>
    </row>
    <row r="22" spans="1:9" s="65" customFormat="1" ht="15.75" customHeight="1">
      <c r="A22" s="154"/>
      <c r="B22" s="155"/>
      <c r="C22" s="155"/>
      <c r="D22" s="155"/>
      <c r="E22" s="140"/>
      <c r="F22" s="155"/>
      <c r="G22" s="155"/>
      <c r="H22" s="155"/>
      <c r="I22" s="155"/>
    </row>
    <row r="23" spans="1:9" s="65" customFormat="1" ht="20.25">
      <c r="A23" s="243" t="s">
        <v>118</v>
      </c>
      <c r="B23" s="243"/>
      <c r="C23" s="160"/>
      <c r="D23" s="160"/>
      <c r="E23" s="160"/>
      <c r="F23" s="161" t="s">
        <v>119</v>
      </c>
      <c r="G23" s="160"/>
      <c r="H23" s="160"/>
      <c r="I23" s="160"/>
    </row>
    <row r="24" spans="1:9" s="65" customFormat="1" ht="22.5" customHeight="1">
      <c r="A24" s="171"/>
      <c r="B24" s="160"/>
      <c r="C24" s="160"/>
      <c r="D24" s="160"/>
      <c r="E24" s="162"/>
      <c r="F24" s="160"/>
      <c r="G24" s="160"/>
      <c r="H24" s="160"/>
      <c r="I24" s="160"/>
    </row>
    <row r="25" spans="1:9" s="65" customFormat="1" ht="20.25">
      <c r="A25" s="172"/>
      <c r="B25" s="160"/>
      <c r="C25" s="160"/>
      <c r="D25" s="160"/>
      <c r="E25" s="160"/>
      <c r="F25" s="164"/>
      <c r="G25" s="164"/>
      <c r="H25" s="164"/>
      <c r="I25" s="163"/>
    </row>
    <row r="26" spans="1:9" s="65" customFormat="1" ht="20.25">
      <c r="A26" s="173"/>
      <c r="B26" s="160"/>
      <c r="C26" s="160"/>
      <c r="D26" s="160"/>
      <c r="E26" s="160"/>
      <c r="F26" s="160"/>
      <c r="G26" s="165" t="s">
        <v>120</v>
      </c>
      <c r="H26" s="160"/>
      <c r="I26" s="160"/>
    </row>
    <row r="27" s="65" customFormat="1" ht="15.75"/>
    <row r="28" s="65" customFormat="1" ht="15.75"/>
    <row r="29" s="65" customFormat="1" ht="15.75"/>
    <row r="30" s="65" customFormat="1" ht="15.75"/>
    <row r="31" s="65" customFormat="1" ht="15.75"/>
    <row r="32" s="65" customFormat="1" ht="15.75"/>
    <row r="33" s="65" customFormat="1" ht="15.75"/>
    <row r="34" s="65" customFormat="1" ht="15.75"/>
    <row r="35" s="65" customFormat="1" ht="15.75"/>
    <row r="36" s="65" customFormat="1" ht="15.75"/>
    <row r="37" s="65" customFormat="1" ht="15.75"/>
    <row r="38" s="65" customFormat="1" ht="15.75"/>
    <row r="39" s="65" customFormat="1" ht="15.75"/>
    <row r="40" s="65" customFormat="1" ht="15.75"/>
    <row r="41" s="65" customFormat="1" ht="15.75"/>
    <row r="42" s="65" customFormat="1" ht="15.75"/>
    <row r="43" s="65" customFormat="1" ht="15.75"/>
    <row r="44" s="65" customFormat="1" ht="15.75"/>
    <row r="45" s="65" customFormat="1" ht="15.75"/>
    <row r="46" s="65" customFormat="1" ht="15.75"/>
    <row r="47" s="65" customFormat="1" ht="15.75"/>
    <row r="48" s="65" customFormat="1" ht="15.75"/>
    <row r="49" s="65" customFormat="1" ht="15.75"/>
    <row r="50" s="65" customFormat="1" ht="15.75"/>
    <row r="51" s="65" customFormat="1" ht="15.75"/>
    <row r="52" s="65" customFormat="1" ht="15.75"/>
    <row r="53" s="65" customFormat="1" ht="15.75"/>
    <row r="54" s="65" customFormat="1" ht="15.75"/>
    <row r="55" s="65" customFormat="1" ht="15.75"/>
    <row r="56" s="65" customFormat="1" ht="15.75"/>
    <row r="57" s="65" customFormat="1" ht="15.75"/>
    <row r="58" s="65" customFormat="1" ht="15.75"/>
    <row r="59" s="65" customFormat="1" ht="15.75"/>
  </sheetData>
  <sheetProtection/>
  <mergeCells count="25">
    <mergeCell ref="A1:I1"/>
    <mergeCell ref="A4:A5"/>
    <mergeCell ref="B3:B5"/>
    <mergeCell ref="E3:E5"/>
    <mergeCell ref="C3:C5"/>
    <mergeCell ref="H3:H5"/>
    <mergeCell ref="B2:I2"/>
    <mergeCell ref="B19:B20"/>
    <mergeCell ref="I19:I20"/>
    <mergeCell ref="I3:I5"/>
    <mergeCell ref="I7:I9"/>
    <mergeCell ref="I11:I13"/>
    <mergeCell ref="A23:B23"/>
    <mergeCell ref="I17:I18"/>
    <mergeCell ref="A19:A20"/>
    <mergeCell ref="B21:H21"/>
    <mergeCell ref="H19:H20"/>
    <mergeCell ref="G19:G20"/>
    <mergeCell ref="F19:F20"/>
    <mergeCell ref="D3:D5"/>
    <mergeCell ref="G3:G5"/>
    <mergeCell ref="C19:C20"/>
    <mergeCell ref="D19:D20"/>
    <mergeCell ref="E19:E20"/>
    <mergeCell ref="F3:F5"/>
  </mergeCells>
  <printOptions horizontalCentered="1" verticalCentered="1"/>
  <pageMargins left="0.3937007874015748" right="0.3937007874015748" top="0.6692913385826772" bottom="0.6692913385826772" header="0.6692913385826772" footer="0.6692913385826772"/>
  <pageSetup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5"/>
  <sheetViews>
    <sheetView zoomScale="85" zoomScaleNormal="85" zoomScalePageLayoutView="0" workbookViewId="0" topLeftCell="A1">
      <selection activeCell="D22" sqref="D22"/>
    </sheetView>
  </sheetViews>
  <sheetFormatPr defaultColWidth="9.140625" defaultRowHeight="12.75"/>
  <cols>
    <col min="1" max="1" width="23.28125" style="64" customWidth="1"/>
    <col min="2" max="8" width="20.7109375" style="64" customWidth="1"/>
    <col min="9" max="9" width="8.140625" style="64" customWidth="1"/>
    <col min="10" max="16384" width="9.140625" style="64" customWidth="1"/>
  </cols>
  <sheetData>
    <row r="1" spans="1:8" s="65" customFormat="1" ht="48" customHeight="1" thickBot="1">
      <c r="A1" s="276" t="s">
        <v>113</v>
      </c>
      <c r="B1" s="277"/>
      <c r="C1" s="277"/>
      <c r="D1" s="277"/>
      <c r="E1" s="277"/>
      <c r="F1" s="277"/>
      <c r="G1" s="277"/>
      <c r="H1" s="277"/>
    </row>
    <row r="2" spans="1:8" ht="30" customHeight="1" thickBot="1">
      <c r="A2" s="267" t="s">
        <v>44</v>
      </c>
      <c r="B2" s="264" t="s">
        <v>70</v>
      </c>
      <c r="C2" s="265"/>
      <c r="D2" s="265"/>
      <c r="E2" s="265"/>
      <c r="F2" s="265"/>
      <c r="G2" s="265"/>
      <c r="H2" s="266"/>
    </row>
    <row r="3" spans="1:8" ht="30" customHeight="1">
      <c r="A3" s="268"/>
      <c r="B3" s="271" t="s">
        <v>3</v>
      </c>
      <c r="C3" s="253" t="s">
        <v>4</v>
      </c>
      <c r="D3" s="251" t="s">
        <v>5</v>
      </c>
      <c r="E3" s="251" t="s">
        <v>6</v>
      </c>
      <c r="F3" s="251" t="s">
        <v>0</v>
      </c>
      <c r="G3" s="251" t="s">
        <v>8</v>
      </c>
      <c r="H3" s="273" t="s">
        <v>7</v>
      </c>
    </row>
    <row r="4" spans="1:8" ht="30" customHeight="1">
      <c r="A4" s="128" t="s">
        <v>43</v>
      </c>
      <c r="B4" s="272"/>
      <c r="C4" s="254"/>
      <c r="D4" s="252"/>
      <c r="E4" s="252"/>
      <c r="F4" s="252"/>
      <c r="G4" s="252"/>
      <c r="H4" s="274"/>
    </row>
    <row r="5" spans="1:8" ht="24.75" customHeight="1">
      <c r="A5" s="129">
        <v>63</v>
      </c>
      <c r="B5" s="130">
        <v>0</v>
      </c>
      <c r="C5" s="131">
        <v>0</v>
      </c>
      <c r="D5" s="132">
        <v>0</v>
      </c>
      <c r="E5" s="132">
        <v>131420</v>
      </c>
      <c r="F5" s="132">
        <v>0</v>
      </c>
      <c r="G5" s="133">
        <v>0</v>
      </c>
      <c r="H5" s="134">
        <v>0</v>
      </c>
    </row>
    <row r="6" spans="1:8" ht="24.75" customHeight="1">
      <c r="A6" s="129">
        <v>64</v>
      </c>
      <c r="B6" s="130">
        <v>0</v>
      </c>
      <c r="C6" s="131">
        <v>0</v>
      </c>
      <c r="D6" s="132">
        <v>93210</v>
      </c>
      <c r="E6" s="132">
        <v>0</v>
      </c>
      <c r="F6" s="132">
        <v>0</v>
      </c>
      <c r="G6" s="133">
        <v>0</v>
      </c>
      <c r="H6" s="134">
        <v>0</v>
      </c>
    </row>
    <row r="7" spans="1:8" ht="24.75" customHeight="1">
      <c r="A7" s="129">
        <v>66</v>
      </c>
      <c r="B7" s="130">
        <v>0</v>
      </c>
      <c r="C7" s="131">
        <v>37000</v>
      </c>
      <c r="D7" s="132">
        <v>0</v>
      </c>
      <c r="E7" s="132">
        <v>0</v>
      </c>
      <c r="F7" s="132">
        <v>0</v>
      </c>
      <c r="G7" s="133">
        <v>0</v>
      </c>
      <c r="H7" s="134">
        <v>0</v>
      </c>
    </row>
    <row r="8" spans="1:8" ht="24.75" customHeight="1" thickBot="1">
      <c r="A8" s="129">
        <v>67</v>
      </c>
      <c r="B8" s="130">
        <v>722900</v>
      </c>
      <c r="C8" s="131">
        <v>0</v>
      </c>
      <c r="D8" s="132">
        <v>0</v>
      </c>
      <c r="E8" s="132">
        <v>0</v>
      </c>
      <c r="F8" s="132">
        <v>0</v>
      </c>
      <c r="G8" s="133">
        <v>0</v>
      </c>
      <c r="H8" s="134">
        <v>0</v>
      </c>
    </row>
    <row r="9" spans="1:8" ht="19.5" customHeight="1">
      <c r="A9" s="269" t="s">
        <v>115</v>
      </c>
      <c r="B9" s="260">
        <f aca="true" t="shared" si="0" ref="B9:H9">SUM(B5:B8)</f>
        <v>722900</v>
      </c>
      <c r="C9" s="260">
        <f t="shared" si="0"/>
        <v>37000</v>
      </c>
      <c r="D9" s="260">
        <f t="shared" si="0"/>
        <v>93210</v>
      </c>
      <c r="E9" s="260">
        <f t="shared" si="0"/>
        <v>131420</v>
      </c>
      <c r="F9" s="260">
        <f t="shared" si="0"/>
        <v>0</v>
      </c>
      <c r="G9" s="260">
        <f t="shared" si="0"/>
        <v>0</v>
      </c>
      <c r="H9" s="262">
        <f t="shared" si="0"/>
        <v>0</v>
      </c>
    </row>
    <row r="10" spans="1:8" ht="19.5" customHeight="1" thickBot="1">
      <c r="A10" s="270"/>
      <c r="B10" s="261"/>
      <c r="C10" s="261"/>
      <c r="D10" s="261"/>
      <c r="E10" s="261"/>
      <c r="F10" s="261"/>
      <c r="G10" s="261"/>
      <c r="H10" s="263"/>
    </row>
    <row r="11" spans="1:8" ht="30" customHeight="1" thickBot="1">
      <c r="A11" s="257" t="s">
        <v>106</v>
      </c>
      <c r="B11" s="258"/>
      <c r="C11" s="259"/>
      <c r="D11" s="255">
        <f>SUM(B9:H10)</f>
        <v>984530</v>
      </c>
      <c r="E11" s="255"/>
      <c r="F11" s="255"/>
      <c r="G11" s="255"/>
      <c r="H11" s="256"/>
    </row>
    <row r="12" spans="1:8" ht="30" customHeight="1" thickBot="1">
      <c r="A12" s="267" t="s">
        <v>44</v>
      </c>
      <c r="B12" s="264" t="s">
        <v>105</v>
      </c>
      <c r="C12" s="265"/>
      <c r="D12" s="265"/>
      <c r="E12" s="265"/>
      <c r="F12" s="265"/>
      <c r="G12" s="265"/>
      <c r="H12" s="266"/>
    </row>
    <row r="13" spans="1:8" ht="30" customHeight="1">
      <c r="A13" s="268"/>
      <c r="B13" s="271" t="s">
        <v>3</v>
      </c>
      <c r="C13" s="253" t="s">
        <v>4</v>
      </c>
      <c r="D13" s="251" t="s">
        <v>5</v>
      </c>
      <c r="E13" s="251" t="s">
        <v>6</v>
      </c>
      <c r="F13" s="251" t="s">
        <v>0</v>
      </c>
      <c r="G13" s="251" t="s">
        <v>8</v>
      </c>
      <c r="H13" s="273" t="s">
        <v>7</v>
      </c>
    </row>
    <row r="14" spans="1:8" s="65" customFormat="1" ht="30" customHeight="1">
      <c r="A14" s="128" t="s">
        <v>43</v>
      </c>
      <c r="B14" s="272"/>
      <c r="C14" s="254"/>
      <c r="D14" s="252"/>
      <c r="E14" s="252"/>
      <c r="F14" s="252"/>
      <c r="G14" s="252"/>
      <c r="H14" s="274"/>
    </row>
    <row r="15" spans="1:8" s="65" customFormat="1" ht="24.75" customHeight="1">
      <c r="A15" s="129">
        <v>63</v>
      </c>
      <c r="B15" s="130">
        <v>0</v>
      </c>
      <c r="C15" s="131">
        <v>0</v>
      </c>
      <c r="D15" s="132">
        <v>0</v>
      </c>
      <c r="E15" s="132">
        <v>131420</v>
      </c>
      <c r="F15" s="132">
        <v>0</v>
      </c>
      <c r="G15" s="133">
        <v>0</v>
      </c>
      <c r="H15" s="134">
        <v>0</v>
      </c>
    </row>
    <row r="16" spans="1:8" s="65" customFormat="1" ht="24.75" customHeight="1">
      <c r="A16" s="129">
        <v>64</v>
      </c>
      <c r="B16" s="130">
        <v>0</v>
      </c>
      <c r="C16" s="131">
        <v>0</v>
      </c>
      <c r="D16" s="132">
        <v>93210</v>
      </c>
      <c r="E16" s="132">
        <v>0</v>
      </c>
      <c r="F16" s="132">
        <v>0</v>
      </c>
      <c r="G16" s="133">
        <v>0</v>
      </c>
      <c r="H16" s="134">
        <v>0</v>
      </c>
    </row>
    <row r="17" spans="1:8" s="65" customFormat="1" ht="24.75" customHeight="1">
      <c r="A17" s="129">
        <v>66</v>
      </c>
      <c r="B17" s="130">
        <v>0</v>
      </c>
      <c r="C17" s="131">
        <v>37000</v>
      </c>
      <c r="D17" s="132">
        <v>0</v>
      </c>
      <c r="E17" s="132">
        <v>0</v>
      </c>
      <c r="F17" s="132">
        <v>0</v>
      </c>
      <c r="G17" s="133">
        <v>0</v>
      </c>
      <c r="H17" s="134">
        <v>0</v>
      </c>
    </row>
    <row r="18" spans="1:8" s="65" customFormat="1" ht="24.75" customHeight="1" thickBot="1">
      <c r="A18" s="129">
        <v>67</v>
      </c>
      <c r="B18" s="130">
        <v>722900</v>
      </c>
      <c r="C18" s="131">
        <v>0</v>
      </c>
      <c r="D18" s="132">
        <v>0</v>
      </c>
      <c r="E18" s="132">
        <v>0</v>
      </c>
      <c r="F18" s="132">
        <v>0</v>
      </c>
      <c r="G18" s="133">
        <v>0</v>
      </c>
      <c r="H18" s="134">
        <v>0</v>
      </c>
    </row>
    <row r="19" spans="1:8" s="65" customFormat="1" ht="19.5" customHeight="1">
      <c r="A19" s="269" t="s">
        <v>1</v>
      </c>
      <c r="B19" s="260">
        <f aca="true" t="shared" si="1" ref="B19:H19">SUM(B15:B18)</f>
        <v>722900</v>
      </c>
      <c r="C19" s="260">
        <f t="shared" si="1"/>
        <v>37000</v>
      </c>
      <c r="D19" s="260">
        <f t="shared" si="1"/>
        <v>93210</v>
      </c>
      <c r="E19" s="260">
        <f t="shared" si="1"/>
        <v>131420</v>
      </c>
      <c r="F19" s="260">
        <f t="shared" si="1"/>
        <v>0</v>
      </c>
      <c r="G19" s="260">
        <f t="shared" si="1"/>
        <v>0</v>
      </c>
      <c r="H19" s="262">
        <f t="shared" si="1"/>
        <v>0</v>
      </c>
    </row>
    <row r="20" spans="1:8" s="65" customFormat="1" ht="19.5" customHeight="1" thickBot="1">
      <c r="A20" s="270"/>
      <c r="B20" s="261"/>
      <c r="C20" s="261"/>
      <c r="D20" s="261"/>
      <c r="E20" s="261"/>
      <c r="F20" s="261"/>
      <c r="G20" s="261"/>
      <c r="H20" s="263"/>
    </row>
    <row r="21" spans="1:8" s="65" customFormat="1" ht="30" customHeight="1" thickBot="1">
      <c r="A21" s="257" t="s">
        <v>106</v>
      </c>
      <c r="B21" s="258"/>
      <c r="C21" s="259"/>
      <c r="D21" s="255">
        <f>SUM(B19:H20)</f>
        <v>984530</v>
      </c>
      <c r="E21" s="255"/>
      <c r="F21" s="255"/>
      <c r="G21" s="255"/>
      <c r="H21" s="256"/>
    </row>
    <row r="22" spans="1:8" s="65" customFormat="1" ht="15.75">
      <c r="A22" s="110"/>
      <c r="B22" s="110"/>
      <c r="C22" s="110"/>
      <c r="D22" s="110"/>
      <c r="E22" s="110"/>
      <c r="F22" s="110"/>
      <c r="G22" s="110"/>
      <c r="H22" s="110"/>
    </row>
    <row r="23" spans="1:8" s="65" customFormat="1" ht="15.75">
      <c r="A23" s="110"/>
      <c r="B23" s="110"/>
      <c r="C23" s="110"/>
      <c r="D23" s="110"/>
      <c r="E23" s="110"/>
      <c r="F23" s="110"/>
      <c r="G23" s="110"/>
      <c r="H23" s="110"/>
    </row>
    <row r="24" spans="1:8" s="65" customFormat="1" ht="15.75">
      <c r="A24" s="110"/>
      <c r="B24" s="110"/>
      <c r="C24" s="110"/>
      <c r="D24" s="110"/>
      <c r="E24" s="110"/>
      <c r="F24" s="110"/>
      <c r="G24" s="110"/>
      <c r="H24" s="110"/>
    </row>
    <row r="25" spans="1:9" s="65" customFormat="1" ht="20.25">
      <c r="A25" s="275" t="s">
        <v>118</v>
      </c>
      <c r="B25" s="275"/>
      <c r="C25" s="275"/>
      <c r="D25" s="160"/>
      <c r="E25" s="160"/>
      <c r="F25" s="161" t="s">
        <v>119</v>
      </c>
      <c r="G25" s="160"/>
      <c r="H25" s="160"/>
      <c r="I25" s="155"/>
    </row>
    <row r="26" spans="1:9" s="65" customFormat="1" ht="30.75" customHeight="1">
      <c r="A26" s="171"/>
      <c r="B26" s="160"/>
      <c r="C26" s="160"/>
      <c r="D26" s="160"/>
      <c r="E26" s="162"/>
      <c r="F26" s="160"/>
      <c r="G26" s="160"/>
      <c r="H26" s="160"/>
      <c r="I26" s="155"/>
    </row>
    <row r="27" spans="1:9" s="65" customFormat="1" ht="20.25">
      <c r="A27" s="172"/>
      <c r="B27" s="160"/>
      <c r="C27" s="160"/>
      <c r="D27" s="160"/>
      <c r="E27" s="160"/>
      <c r="F27" s="164"/>
      <c r="G27" s="164"/>
      <c r="H27" s="164"/>
      <c r="I27" s="159"/>
    </row>
    <row r="28" spans="1:9" s="65" customFormat="1" ht="20.25">
      <c r="A28" s="173"/>
      <c r="B28" s="160"/>
      <c r="C28" s="160"/>
      <c r="D28" s="160"/>
      <c r="E28" s="160"/>
      <c r="F28" s="160"/>
      <c r="G28" s="170" t="s">
        <v>120</v>
      </c>
      <c r="H28" s="160"/>
      <c r="I28" s="155"/>
    </row>
    <row r="29" spans="1:8" s="65" customFormat="1" ht="15.75">
      <c r="A29" s="110"/>
      <c r="B29" s="110"/>
      <c r="C29" s="110"/>
      <c r="D29" s="110"/>
      <c r="E29" s="110"/>
      <c r="F29" s="110"/>
      <c r="G29" s="110"/>
      <c r="H29" s="110"/>
    </row>
    <row r="30" spans="1:8" s="65" customFormat="1" ht="15.75">
      <c r="A30" s="110"/>
      <c r="B30" s="110"/>
      <c r="C30" s="110"/>
      <c r="D30" s="110"/>
      <c r="E30" s="110"/>
      <c r="F30" s="110"/>
      <c r="G30" s="110"/>
      <c r="H30" s="110"/>
    </row>
    <row r="31" spans="1:8" s="65" customFormat="1" ht="15.75">
      <c r="A31" s="110"/>
      <c r="B31" s="110"/>
      <c r="C31" s="110"/>
      <c r="D31" s="110"/>
      <c r="E31" s="110"/>
      <c r="F31" s="110"/>
      <c r="G31" s="110"/>
      <c r="H31" s="110"/>
    </row>
    <row r="32" spans="1:8" s="65" customFormat="1" ht="15.75">
      <c r="A32" s="110"/>
      <c r="B32" s="110"/>
      <c r="C32" s="110"/>
      <c r="D32" s="110"/>
      <c r="E32" s="110"/>
      <c r="F32" s="110"/>
      <c r="G32" s="110"/>
      <c r="H32" s="110"/>
    </row>
    <row r="33" spans="1:8" s="65" customFormat="1" ht="15.75">
      <c r="A33" s="110"/>
      <c r="B33" s="110"/>
      <c r="C33" s="110"/>
      <c r="D33" s="110"/>
      <c r="E33" s="110"/>
      <c r="F33" s="110"/>
      <c r="G33" s="110"/>
      <c r="H33" s="110"/>
    </row>
    <row r="34" spans="1:8" s="65" customFormat="1" ht="15.75">
      <c r="A34" s="110"/>
      <c r="B34" s="110"/>
      <c r="C34" s="110"/>
      <c r="D34" s="110"/>
      <c r="E34" s="110"/>
      <c r="F34" s="110"/>
      <c r="G34" s="110"/>
      <c r="H34" s="110"/>
    </row>
    <row r="35" spans="1:8" s="65" customFormat="1" ht="15.75">
      <c r="A35" s="110"/>
      <c r="B35" s="110"/>
      <c r="C35" s="110"/>
      <c r="D35" s="110"/>
      <c r="E35" s="110"/>
      <c r="F35" s="110"/>
      <c r="G35" s="110"/>
      <c r="H35" s="110"/>
    </row>
    <row r="36" spans="1:8" s="65" customFormat="1" ht="15.75">
      <c r="A36" s="110"/>
      <c r="B36" s="110"/>
      <c r="C36" s="110"/>
      <c r="D36" s="110"/>
      <c r="E36" s="110"/>
      <c r="F36" s="110"/>
      <c r="G36" s="110"/>
      <c r="H36" s="110"/>
    </row>
    <row r="37" spans="1:8" s="65" customFormat="1" ht="15.75">
      <c r="A37" s="110"/>
      <c r="B37" s="110"/>
      <c r="C37" s="110"/>
      <c r="D37" s="110"/>
      <c r="E37" s="110"/>
      <c r="F37" s="110"/>
      <c r="G37" s="110"/>
      <c r="H37" s="110"/>
    </row>
    <row r="38" spans="1:8" s="65" customFormat="1" ht="15.75">
      <c r="A38" s="110"/>
      <c r="B38" s="110"/>
      <c r="C38" s="110"/>
      <c r="D38" s="110"/>
      <c r="E38" s="110"/>
      <c r="F38" s="110"/>
      <c r="G38" s="110"/>
      <c r="H38" s="110"/>
    </row>
    <row r="39" spans="1:8" s="65" customFormat="1" ht="15.75">
      <c r="A39" s="110"/>
      <c r="B39" s="110"/>
      <c r="C39" s="110"/>
      <c r="D39" s="110"/>
      <c r="E39" s="110"/>
      <c r="F39" s="110"/>
      <c r="G39" s="110"/>
      <c r="H39" s="110"/>
    </row>
    <row r="40" spans="1:8" s="65" customFormat="1" ht="15.75">
      <c r="A40" s="110"/>
      <c r="B40" s="110"/>
      <c r="C40" s="110"/>
      <c r="D40" s="110"/>
      <c r="E40" s="110"/>
      <c r="F40" s="110"/>
      <c r="G40" s="110"/>
      <c r="H40" s="110"/>
    </row>
    <row r="41" spans="1:8" s="65" customFormat="1" ht="15.75">
      <c r="A41" s="110"/>
      <c r="B41" s="110"/>
      <c r="C41" s="110"/>
      <c r="D41" s="110"/>
      <c r="E41" s="110"/>
      <c r="F41" s="110"/>
      <c r="G41" s="110"/>
      <c r="H41" s="110"/>
    </row>
    <row r="42" spans="1:8" s="65" customFormat="1" ht="15.75">
      <c r="A42" s="110"/>
      <c r="B42" s="110"/>
      <c r="C42" s="110"/>
      <c r="D42" s="110"/>
      <c r="E42" s="110"/>
      <c r="F42" s="110"/>
      <c r="G42" s="110"/>
      <c r="H42" s="110"/>
    </row>
    <row r="43" spans="1:8" s="65" customFormat="1" ht="15.75">
      <c r="A43" s="110"/>
      <c r="B43" s="110"/>
      <c r="C43" s="110"/>
      <c r="D43" s="110"/>
      <c r="E43" s="110"/>
      <c r="F43" s="110"/>
      <c r="G43" s="110"/>
      <c r="H43" s="110"/>
    </row>
    <row r="44" spans="1:8" s="65" customFormat="1" ht="15.75">
      <c r="A44" s="110"/>
      <c r="B44" s="110"/>
      <c r="C44" s="110"/>
      <c r="D44" s="110"/>
      <c r="E44" s="110"/>
      <c r="F44" s="110"/>
      <c r="G44" s="110"/>
      <c r="H44" s="110"/>
    </row>
    <row r="45" spans="1:8" s="65" customFormat="1" ht="15.75">
      <c r="A45" s="110"/>
      <c r="B45" s="110"/>
      <c r="C45" s="110"/>
      <c r="D45" s="110"/>
      <c r="E45" s="110"/>
      <c r="F45" s="110"/>
      <c r="G45" s="110"/>
      <c r="H45" s="110"/>
    </row>
    <row r="46" s="65" customFormat="1" ht="15.75"/>
    <row r="47" s="65" customFormat="1" ht="15.75"/>
    <row r="48" s="65" customFormat="1" ht="15.75"/>
    <row r="49" s="65" customFormat="1" ht="15.75"/>
    <row r="50" s="65" customFormat="1" ht="15.75"/>
    <row r="51" s="65" customFormat="1" ht="15.75"/>
    <row r="52" s="65" customFormat="1" ht="15.75"/>
    <row r="53" s="65" customFormat="1" ht="15.75"/>
    <row r="54" s="65" customFormat="1" ht="15.75"/>
    <row r="55" s="65" customFormat="1" ht="15.75"/>
    <row r="56" s="65" customFormat="1" ht="15.75"/>
    <row r="57" s="65" customFormat="1" ht="15.75"/>
    <row r="58" s="65" customFormat="1" ht="15.75"/>
    <row r="59" s="65" customFormat="1" ht="15.75"/>
    <row r="60" s="65" customFormat="1" ht="15.75"/>
    <row r="61" s="65" customFormat="1" ht="15.75"/>
    <row r="62" s="65" customFormat="1" ht="15.75"/>
    <row r="63" s="65" customFormat="1" ht="15.75"/>
    <row r="64" s="65" customFormat="1" ht="15.75"/>
    <row r="65" s="65" customFormat="1" ht="15.75"/>
    <row r="66" s="65" customFormat="1" ht="15.75"/>
  </sheetData>
  <sheetProtection/>
  <mergeCells count="40">
    <mergeCell ref="A25:C25"/>
    <mergeCell ref="A1:H1"/>
    <mergeCell ref="A19:A20"/>
    <mergeCell ref="B19:B20"/>
    <mergeCell ref="C19:C20"/>
    <mergeCell ref="D19:D20"/>
    <mergeCell ref="E19:E20"/>
    <mergeCell ref="G13:G14"/>
    <mergeCell ref="H13:H14"/>
    <mergeCell ref="G19:G20"/>
    <mergeCell ref="H19:H20"/>
    <mergeCell ref="A21:C21"/>
    <mergeCell ref="D21:H21"/>
    <mergeCell ref="E3:E4"/>
    <mergeCell ref="H3:H4"/>
    <mergeCell ref="F19:F20"/>
    <mergeCell ref="A12:A13"/>
    <mergeCell ref="B12:H12"/>
    <mergeCell ref="B13:B14"/>
    <mergeCell ref="C13:C14"/>
    <mergeCell ref="D13:D14"/>
    <mergeCell ref="E13:E14"/>
    <mergeCell ref="F13:F14"/>
    <mergeCell ref="B2:H2"/>
    <mergeCell ref="F3:F4"/>
    <mergeCell ref="A2:A3"/>
    <mergeCell ref="A9:A10"/>
    <mergeCell ref="C9:C10"/>
    <mergeCell ref="D9:D10"/>
    <mergeCell ref="B3:B4"/>
    <mergeCell ref="G3:G4"/>
    <mergeCell ref="C3:C4"/>
    <mergeCell ref="D3:D4"/>
    <mergeCell ref="D11:H11"/>
    <mergeCell ref="A11:C11"/>
    <mergeCell ref="B9:B10"/>
    <mergeCell ref="E9:E10"/>
    <mergeCell ref="F9:F10"/>
    <mergeCell ref="G9:G10"/>
    <mergeCell ref="H9:H10"/>
  </mergeCells>
  <printOptions horizontalCentered="1" verticalCentered="1"/>
  <pageMargins left="0.3937007874015748" right="0.3937007874015748" top="0.5511811023622047" bottom="0.5511811023622047" header="0.6692913385826772" footer="0.6692913385826772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Korisnik</cp:lastModifiedBy>
  <cp:lastPrinted>2018-10-18T12:44:54Z</cp:lastPrinted>
  <dcterms:created xsi:type="dcterms:W3CDTF">1996-10-14T23:33:28Z</dcterms:created>
  <dcterms:modified xsi:type="dcterms:W3CDTF">2018-10-18T12:45:28Z</dcterms:modified>
  <cp:category/>
  <cp:version/>
  <cp:contentType/>
  <cp:contentStatus/>
</cp:coreProperties>
</file>